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02 AFF" sheetId="1" r:id="rId1"/>
  </sheets>
  <externalReferences>
    <externalReference r:id="rId2"/>
    <externalReference r:id="rId3"/>
  </externalReferences>
  <definedNames>
    <definedName name="_xlnm.Print_Titles" localSheetId="0">'02 AFF'!$1:$9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4" i="1"/>
  <c r="Q44"/>
  <c r="R44"/>
  <c r="S44"/>
  <c r="T44"/>
  <c r="O44"/>
  <c r="P43"/>
  <c r="Q43"/>
  <c r="R43"/>
  <c r="S43"/>
  <c r="T43"/>
  <c r="O43"/>
  <c r="P37"/>
  <c r="Q37"/>
  <c r="R37"/>
  <c r="S37"/>
  <c r="T37"/>
  <c r="O37"/>
  <c r="P34"/>
  <c r="Q34"/>
  <c r="R34"/>
  <c r="S34"/>
  <c r="T34"/>
  <c r="O34"/>
  <c r="P33"/>
  <c r="Q33"/>
  <c r="R33"/>
  <c r="S33"/>
  <c r="T33"/>
  <c r="O33"/>
  <c r="P32"/>
  <c r="Q32"/>
  <c r="R32"/>
  <c r="S32"/>
  <c r="T32"/>
  <c r="O32"/>
  <c r="P31"/>
  <c r="Q31"/>
  <c r="R31"/>
  <c r="S31"/>
  <c r="T31"/>
  <c r="O31"/>
  <c r="P29"/>
  <c r="Q29"/>
  <c r="R29"/>
  <c r="S29"/>
  <c r="T29"/>
  <c r="O29"/>
  <c r="P28"/>
  <c r="Q28"/>
  <c r="R28"/>
  <c r="S28"/>
  <c r="T28"/>
  <c r="O28"/>
  <c r="P27"/>
  <c r="Q27"/>
  <c r="R27"/>
  <c r="S27"/>
  <c r="T27"/>
  <c r="O27"/>
  <c r="P25" l="1"/>
  <c r="Q25"/>
  <c r="R25"/>
  <c r="S25"/>
  <c r="T25"/>
  <c r="O25"/>
  <c r="P24"/>
  <c r="Q24"/>
  <c r="R24"/>
  <c r="S24"/>
  <c r="T24"/>
  <c r="O24"/>
  <c r="T21"/>
  <c r="S21"/>
  <c r="R21"/>
  <c r="Q21"/>
  <c r="P21"/>
  <c r="T19"/>
  <c r="S19"/>
  <c r="R19"/>
  <c r="Q19"/>
  <c r="P19"/>
  <c r="O21"/>
  <c r="O19"/>
  <c r="B44" l="1"/>
  <c r="Y43"/>
  <c r="B43"/>
  <c r="Y37"/>
  <c r="U37"/>
  <c r="B37"/>
  <c r="AG34"/>
  <c r="S17"/>
  <c r="Y34"/>
  <c r="Q17"/>
  <c r="P17"/>
  <c r="O17"/>
  <c r="B34"/>
  <c r="B33"/>
  <c r="Y32"/>
  <c r="P16"/>
  <c r="B32"/>
  <c r="Y31"/>
  <c r="U31"/>
  <c r="B31"/>
  <c r="AG29"/>
  <c r="S15"/>
  <c r="Y29"/>
  <c r="Q15"/>
  <c r="O15"/>
  <c r="B29"/>
  <c r="B28"/>
  <c r="Y27"/>
  <c r="B27"/>
  <c r="Y25"/>
  <c r="U25"/>
  <c r="B25"/>
  <c r="AG24"/>
  <c r="Y24"/>
  <c r="Q13"/>
  <c r="B24"/>
  <c r="P13"/>
  <c r="B21"/>
  <c r="S12"/>
  <c r="Y19"/>
  <c r="Q12"/>
  <c r="P12"/>
  <c r="O12"/>
  <c r="B19"/>
  <c r="P18"/>
  <c r="T17"/>
  <c r="T16"/>
  <c r="R16"/>
  <c r="R15"/>
  <c r="P15"/>
  <c r="P14"/>
  <c r="T13"/>
  <c r="T12"/>
  <c r="R12"/>
  <c r="AG12" l="1"/>
  <c r="Y12"/>
  <c r="P11"/>
  <c r="P10" s="1"/>
  <c r="AC21"/>
  <c r="AC28"/>
  <c r="AC33"/>
  <c r="AC44"/>
  <c r="AG21"/>
  <c r="O14"/>
  <c r="S14"/>
  <c r="AG28"/>
  <c r="O16"/>
  <c r="AG16" s="1"/>
  <c r="S16"/>
  <c r="AG33"/>
  <c r="O18"/>
  <c r="S18"/>
  <c r="AC18" s="1"/>
  <c r="AG44"/>
  <c r="R14"/>
  <c r="T15"/>
  <c r="R18"/>
  <c r="AG19"/>
  <c r="U21"/>
  <c r="AC25"/>
  <c r="AG27"/>
  <c r="U28"/>
  <c r="AC31"/>
  <c r="AG32"/>
  <c r="U33"/>
  <c r="AC37"/>
  <c r="AG43"/>
  <c r="U44"/>
  <c r="R13"/>
  <c r="T14"/>
  <c r="R17"/>
  <c r="Y17" s="1"/>
  <c r="T18"/>
  <c r="AG18" s="1"/>
  <c r="Y21"/>
  <c r="O13"/>
  <c r="AG13" s="1"/>
  <c r="S13"/>
  <c r="AC13" s="1"/>
  <c r="AG25"/>
  <c r="Q14"/>
  <c r="Y28"/>
  <c r="AG31"/>
  <c r="Q16"/>
  <c r="Y33"/>
  <c r="AG37"/>
  <c r="Q18"/>
  <c r="Y44"/>
  <c r="AC15"/>
  <c r="AC17"/>
  <c r="AG17"/>
  <c r="Y15"/>
  <c r="AC12"/>
  <c r="AG15"/>
  <c r="U12"/>
  <c r="U15"/>
  <c r="U17"/>
  <c r="AC19"/>
  <c r="U24"/>
  <c r="AC27"/>
  <c r="U29"/>
  <c r="AC32"/>
  <c r="U34"/>
  <c r="AC43"/>
  <c r="U19"/>
  <c r="AC24"/>
  <c r="U27"/>
  <c r="AC29"/>
  <c r="U32"/>
  <c r="AC34"/>
  <c r="U43"/>
  <c r="Y18" l="1"/>
  <c r="U18"/>
  <c r="AC16"/>
  <c r="U14"/>
  <c r="Y13"/>
  <c r="U13"/>
  <c r="U16"/>
  <c r="Y16"/>
  <c r="Y14"/>
  <c r="AC14"/>
  <c r="O11"/>
  <c r="O10" s="1"/>
  <c r="S11"/>
  <c r="S10" s="1"/>
  <c r="Q11"/>
  <c r="Q10" s="1"/>
  <c r="AG14"/>
  <c r="T11"/>
  <c r="T10" s="1"/>
  <c r="R11"/>
  <c r="R10" s="1"/>
  <c r="AG11" l="1"/>
  <c r="AG10"/>
  <c r="Y11"/>
  <c r="U11"/>
  <c r="AC10"/>
  <c r="U10"/>
  <c r="AC11"/>
  <c r="Y10"/>
</calcChain>
</file>

<file path=xl/sharedStrings.xml><?xml version="1.0" encoding="utf-8"?>
<sst xmlns="http://schemas.openxmlformats.org/spreadsheetml/2006/main" count="232" uniqueCount="142">
  <si>
    <t xml:space="preserve">Clave:
Emisión:
Versión:
Página: 1 de 1
</t>
  </si>
  <si>
    <t xml:space="preserve">Clasificación Programática: </t>
  </si>
  <si>
    <t>E - Prestación de Servicios Públicos</t>
  </si>
  <si>
    <t>Denominación del Pp:</t>
  </si>
  <si>
    <t>27 - INTEGRACIÓN Y MODERNIZACIÓN DEL SISTEMA POLÍTICO</t>
  </si>
  <si>
    <t>Eje de la Política Pública (PED):</t>
  </si>
  <si>
    <t>COMPROMISO CON LA GUBERNABILIDAD DEMOCRATICA, ORDEN Y SEGURIDAD</t>
  </si>
  <si>
    <t>Unidad Presupuestal:</t>
  </si>
  <si>
    <t>SECRETARIA GENERAL DE GOBIERNO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</si>
  <si>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</si>
  <si>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</si>
  <si>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</si>
  <si>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</si>
  <si>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</si>
  <si>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</si>
  <si>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</si>
  <si>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</si>
  <si>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</si>
  <si>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</si>
  <si>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</si>
  <si>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</si>
  <si>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Acumulada 2014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</si>
  <si>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</si>
  <si>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</si>
  <si>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</si>
  <si>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</si>
  <si>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</si>
  <si>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</si>
  <si>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</si>
  <si>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</si>
  <si>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</si>
  <si>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</si>
  <si>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</si>
  <si>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</si>
  <si>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</si>
  <si>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Contribuir al mejoramiento integral de las condiciones de vida de los colimenses a través de políticas públicas que permitan al Estado mantener la estabilidad política, garantizar el respeto a la legalidad y contribuir notablemente a la Gobernanza.</t>
  </si>
  <si>
    <t>Indicador de Gobernabilidad</t>
  </si>
  <si>
    <t>Propósito</t>
  </si>
  <si>
    <t>En el Estado de Colima existe garantía legal plena que salvaguarda los derechos individuales y de la sociedad en su conjunto.</t>
  </si>
  <si>
    <t>Salvaguardar el Estado de Derecho</t>
  </si>
  <si>
    <t>Reporte de actividades de impacto estatal o regional/Actividades de impacto estatal o regional atendidas*100</t>
  </si>
  <si>
    <t>Porcentaje</t>
  </si>
  <si>
    <t>Componente</t>
  </si>
  <si>
    <t>E065</t>
  </si>
  <si>
    <t>Consolidación de la Gobernabilidad Democrática del Estado de Colima realizada</t>
  </si>
  <si>
    <t>Número de Conflictos de Impacto Estatal identificados en los que hay interlocución o mediación por parte de la Secretaria General de Gobierno</t>
  </si>
  <si>
    <t>Reporte de actividades de impacto estatal o regional/Actividades de impacto estatal atendidas</t>
  </si>
  <si>
    <t>10% de conflictos atendidos</t>
  </si>
  <si>
    <t>E066</t>
  </si>
  <si>
    <t>Sistema de Justicia Penal en el Estado implantado</t>
  </si>
  <si>
    <t>Número de mecanismos implementados para la evaluación del cambio en la cultura de los operadores del Nuevo Sistema de Justicia Penal</t>
  </si>
  <si>
    <t>Total de mecanismos implementados/Total de mecanismos programados *100</t>
  </si>
  <si>
    <t>E068</t>
  </si>
  <si>
    <t>El Sistema Estatal de Protección Civil se coordina eficientemente</t>
  </si>
  <si>
    <t>Porcentaje de disminución de personas damnificadas por fenómenos naturales</t>
  </si>
  <si>
    <t>Número de personas atendidas por la UEPC/ Total de personas afectadas*100</t>
  </si>
  <si>
    <t>G067</t>
  </si>
  <si>
    <t>Gobiernos municipales apoyados en su desarrollo institucional</t>
  </si>
  <si>
    <t>Porcentaje de municipios atendidos por el CEDEMUN</t>
  </si>
  <si>
    <t>Número de municipios atendidos/Total de municipios del estado *100</t>
  </si>
  <si>
    <t>G069</t>
  </si>
  <si>
    <t>Certeza jurídica a la población colimense otorgada</t>
  </si>
  <si>
    <t>Promedio de asuntos en materia penal civil familiar administrativa y de justicia realizados por Defensoría Pública</t>
  </si>
  <si>
    <t>Número de solicitudes atendidas/Número de solicitudes recibidas * 100</t>
  </si>
  <si>
    <t>G070</t>
  </si>
  <si>
    <t>Los Colimenses reciben servicios integrales de movimientos vehiculares.</t>
  </si>
  <si>
    <t>Porcentaje de servicios integrales movimientos vehiculares realizados</t>
  </si>
  <si>
    <t>Servicios solicitados/Servicios programados * 100</t>
  </si>
  <si>
    <t>G071</t>
  </si>
  <si>
    <t>Desempeño de Funciones</t>
  </si>
  <si>
    <t>Gasto Público ejercido</t>
  </si>
  <si>
    <t>Gasto corriente/Presupuesto ejercido *100</t>
  </si>
  <si>
    <t>Actividades</t>
  </si>
  <si>
    <t>Contribuir con la consolidación de la política interna a través del acuerdo y diálogo entre los poderes, los partidos políticos, actores sociales y los ciudadanos</t>
  </si>
  <si>
    <t>Actas de reuniones de trabajo con los poderes los partidos políticos actores sociales y los ciudadanos.</t>
  </si>
  <si>
    <t>Total de Reuniones / Eventos de relación con la SGG*100</t>
  </si>
  <si>
    <t>Porcentaje de dictámenes de actos jurídicos que requiera la participación de la SGG</t>
  </si>
  <si>
    <t>Dictámenes de actos jurídicos que requieran la participación de la SGG/Dictámenes de actos juridicos que se atienden * 100</t>
  </si>
  <si>
    <t>10% Actos jurídicos asignación, designación y enajenación de concesiones del servicio público atendidos</t>
  </si>
  <si>
    <t>Apoyo a las obligaciones legales del Estado de Colima en materia del Nuevo Modelo de Justicia Penal (NSJP)</t>
  </si>
  <si>
    <t>Número de cursos para contar con personal certificado en las áreas de trabajo del Nuevo Sistema de Justicia Penal</t>
  </si>
  <si>
    <t>Número de cursos impartidos/Numero de cursos programados *100.</t>
  </si>
  <si>
    <t>Número de Operadores Certificados(personas) para el Nuevo Sistema de Justicia Penal</t>
  </si>
  <si>
    <t>Número de personas certificadas/Número de personas programadas * 100</t>
  </si>
  <si>
    <t>Número de proyectos ejecutivos aprobados para el NSJP</t>
  </si>
  <si>
    <t>Número de proyectos presentados/Numero de proyectos aprobados*100</t>
  </si>
  <si>
    <t>Operación de la Comisión Implementadora de la Reforma del Sistema de Justicia Penal en Colima</t>
  </si>
  <si>
    <t>Recursos públicos/Recursos públicos aprobados * 100</t>
  </si>
  <si>
    <t>Operación de la Unidad de Protección Civil</t>
  </si>
  <si>
    <t>Presupuesto Ejercido</t>
  </si>
  <si>
    <t>Servicios prestados por la Unidad de Protección Civil</t>
  </si>
  <si>
    <t>Total de servicios otorgados = cursos de capacitación + revisión de inmuebles + programas internos + operativos programados + operativos no programados</t>
  </si>
  <si>
    <t>Proyecto de Atlas de Peligros y Riesgo</t>
  </si>
  <si>
    <t>Avance en el Proyecto Atlas de Peligros y Riesgo</t>
  </si>
  <si>
    <t>Actividades realizadas/ Actividades programadas * 100</t>
  </si>
  <si>
    <t>Infraestructura de Protección Civil</t>
  </si>
  <si>
    <t>Inversión en Infraestructura de Protección Civil</t>
  </si>
  <si>
    <t>Construcción y equipamiento de una base regional de protección civil en el municipio de Manzanillo</t>
  </si>
  <si>
    <t>Actividades de apoyo administrativo del Centro de Desarrollo Municipal</t>
  </si>
  <si>
    <t>Número de Municipios certificados en el modelo Agenda desde lo Local</t>
  </si>
  <si>
    <t>Número de Municipios certificados/Total de Municipios en el estado * 100</t>
  </si>
  <si>
    <t>Número de Participantes en cursos de capacitación impartidos por el CEDEMUN</t>
  </si>
  <si>
    <t>Numero de participante/Total de personas invitados al curso *100</t>
  </si>
  <si>
    <t>Proporcionar servicios de Asesoría Jurídica a los ciudadanos que lo soliciten</t>
  </si>
  <si>
    <t>Porcentaje solicitudes de
Asesoría Juridica atendidas</t>
  </si>
  <si>
    <t>Brindar de manera gratuita la defensa jurídica en materia penal, civil, familiar, mercantil, agrario y/o amparo a los ciudadanos que lo soliciten y que carezcan de recursos económicos</t>
  </si>
  <si>
    <t>Porcentaje de procesos penales atendidos</t>
  </si>
  <si>
    <t>Porcentaje de procesos administrativos y/o penales atendidos/Total de procesos administrativos y/o penales solicitados *100</t>
  </si>
  <si>
    <t>Representar de manera gratuita en las materias civil, familiar, y/o mercantil a los ciudadanos que lo soliciten y que carezcan de recursos económicos</t>
  </si>
  <si>
    <t>Porcentaje de procesos judiciales civiles, familiares mercantiles y administrativos atendidos</t>
  </si>
  <si>
    <t>Operación de la Dirección de Transporte</t>
  </si>
  <si>
    <t>Número de licencias expedidas</t>
  </si>
  <si>
    <t>Total de licencias de conducir del año actual – Total de licencias de conducir del año anterior/ Total de licencias de conducir del año anterior *100</t>
  </si>
  <si>
    <t>Número de movimientos vehiculares</t>
  </si>
  <si>
    <t>Total de movimientos vehiculares del año actual – total de movimientos vehiculares del año anterior/Total de movimientos vehiculares del año anterior *100</t>
  </si>
  <si>
    <t>Gasto corriente/presupuesto ejercido *100</t>
  </si>
  <si>
    <t>Actividades de apoyo administrativo</t>
  </si>
  <si>
    <t>Numero de legalizaciones y apostille de documentos realizados</t>
  </si>
  <si>
    <t>Total de legalizaciones y apostilles Realizados/ Total de legalizaciones y apostille solicitado *100</t>
  </si>
  <si>
    <t>10% incremento</t>
  </si>
  <si>
    <t>Número de publicaciones en el Periódico Oficial "El Estado de Colima"</t>
  </si>
  <si>
    <t>Total de publicaciones realizadas/total de publicaciones solicitadas *100</t>
  </si>
  <si>
    <t>Número de Registro de Poderes expedidos</t>
  </si>
  <si>
    <t>Total de registros
expedidos/total de registros
solicitados *100</t>
  </si>
  <si>
    <t>Número de testamentos registrados</t>
  </si>
  <si>
    <t>Total de testamentos registrados/total de registros solicitados*100</t>
  </si>
  <si>
    <t>Número de Proyectos de iniciativas elaborados por SGG</t>
  </si>
  <si>
    <t>Total de proyectos de iniciativa elaborados/total de proyectos de iniciativa solicitados *100</t>
  </si>
  <si>
    <t>Número de Migrantes asistidos</t>
  </si>
  <si>
    <t>Total de migrantes asistidos/Total de migrantes que solicitan apoyo*100</t>
  </si>
  <si>
    <t>número</t>
  </si>
  <si>
    <t>Actividades de apoyo al Registro Civil</t>
  </si>
  <si>
    <t>Número de actas expedidas</t>
  </si>
  <si>
    <t>Numero de actas expedidas / Numero de actas solicitadas *100</t>
  </si>
  <si>
    <t>165,488 actas</t>
  </si>
  <si>
    <t>Actividades de apoyo a la Defensa del Territorio</t>
  </si>
  <si>
    <t>Total de gastos administrativos en relación a la defensa del territorio</t>
  </si>
  <si>
    <t>pesos</t>
  </si>
  <si>
    <t>Documento controlado por medio electrónico, toda copia en papel es un "Documento no controlado"</t>
  </si>
  <si>
    <t>S/D</t>
  </si>
  <si>
    <r>
      <rPr>
        <b/>
        <sz val="12"/>
        <color theme="1"/>
        <rFont val="Arial"/>
        <family val="2"/>
      </rPr>
      <t xml:space="preserve">Secretaría de Finanzas y Administración
</t>
    </r>
    <r>
      <rPr>
        <sz val="12"/>
        <color theme="1"/>
        <rFont val="Arial"/>
        <family val="2"/>
      </rPr>
      <t xml:space="preserve">Dirección General de Egresos
Dirección de Presupuesto
</t>
    </r>
  </si>
  <si>
    <r>
      <rPr>
        <b/>
        <sz val="12"/>
        <color theme="1"/>
        <rFont val="Arial"/>
        <family val="2"/>
      </rPr>
      <t>FICHA DE MONITOREO Y SEGUIMIENTO</t>
    </r>
    <r>
      <rPr>
        <sz val="12"/>
        <color theme="1"/>
        <rFont val="Arial"/>
        <family val="2"/>
      </rPr>
      <t xml:space="preserve">
(Avance Físico y Financiero)
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</si>
</sst>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Border="1"/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top"/>
    </xf>
    <xf numFmtId="0" fontId="4" fillId="0" borderId="9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center"/>
    </xf>
    <xf numFmtId="164" fontId="4" fillId="0" borderId="4" xfId="2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4" xfId="2" applyNumberFormat="1" applyFont="1" applyBorder="1" applyAlignment="1">
      <alignment vertical="center"/>
    </xf>
    <xf numFmtId="0" fontId="0" fillId="0" borderId="4" xfId="0" applyBorder="1"/>
    <xf numFmtId="9" fontId="4" fillId="0" borderId="4" xfId="2" applyFont="1" applyBorder="1" applyAlignment="1">
      <alignment horizontal="center" vertical="top"/>
    </xf>
    <xf numFmtId="3" fontId="4" fillId="0" borderId="4" xfId="1" applyNumberFormat="1" applyFont="1" applyBorder="1" applyAlignment="1">
      <alignment horizontal="right" vertical="center"/>
    </xf>
    <xf numFmtId="0" fontId="0" fillId="0" borderId="0" xfId="0" applyAlignment="1">
      <alignment vertical="top"/>
    </xf>
    <xf numFmtId="9" fontId="4" fillId="0" borderId="4" xfId="0" applyNumberFormat="1" applyFont="1" applyBorder="1" applyAlignment="1">
      <alignment horizontal="center" vertical="top" wrapText="1"/>
    </xf>
    <xf numFmtId="0" fontId="0" fillId="0" borderId="4" xfId="0" applyBorder="1" applyAlignment="1">
      <alignment vertical="top"/>
    </xf>
    <xf numFmtId="0" fontId="4" fillId="0" borderId="4" xfId="0" applyFont="1" applyBorder="1" applyAlignment="1">
      <alignment horizontal="center" vertical="top"/>
    </xf>
    <xf numFmtId="9" fontId="4" fillId="0" borderId="4" xfId="0" applyNumberFormat="1" applyFont="1" applyBorder="1" applyAlignment="1">
      <alignment horizontal="right" vertical="top"/>
    </xf>
    <xf numFmtId="3" fontId="4" fillId="0" borderId="4" xfId="1" applyNumberFormat="1" applyFont="1" applyBorder="1" applyAlignment="1">
      <alignment vertical="center"/>
    </xf>
    <xf numFmtId="4" fontId="4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vertical="top"/>
    </xf>
    <xf numFmtId="0" fontId="4" fillId="0" borderId="4" xfId="0" applyFont="1" applyBorder="1"/>
    <xf numFmtId="4" fontId="4" fillId="0" borderId="4" xfId="0" applyNumberFormat="1" applyFont="1" applyBorder="1" applyAlignment="1">
      <alignment vertical="center"/>
    </xf>
    <xf numFmtId="9" fontId="4" fillId="0" borderId="4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4" fontId="7" fillId="0" borderId="4" xfId="0" applyNumberFormat="1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top"/>
    </xf>
    <xf numFmtId="9" fontId="4" fillId="3" borderId="4" xfId="0" applyNumberFormat="1" applyFont="1" applyFill="1" applyBorder="1" applyAlignment="1">
      <alignment horizontal="right" vertical="top"/>
    </xf>
    <xf numFmtId="165" fontId="4" fillId="0" borderId="4" xfId="1" applyNumberFormat="1" applyFont="1" applyBorder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/>
    <xf numFmtId="0" fontId="0" fillId="0" borderId="0" xfId="0" applyAlignment="1">
      <alignment horizontal="center"/>
    </xf>
    <xf numFmtId="164" fontId="0" fillId="0" borderId="3" xfId="2" applyNumberFormat="1" applyFont="1" applyBorder="1" applyAlignment="1">
      <alignment horizontal="center" vertical="center"/>
    </xf>
    <xf numFmtId="164" fontId="0" fillId="0" borderId="9" xfId="2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/>
    </xf>
    <xf numFmtId="3" fontId="4" fillId="0" borderId="8" xfId="1" applyNumberFormat="1" applyFont="1" applyBorder="1" applyAlignment="1">
      <alignment horizontal="center" vertical="center"/>
    </xf>
    <xf numFmtId="3" fontId="4" fillId="0" borderId="9" xfId="1" applyNumberFormat="1" applyFont="1" applyBorder="1" applyAlignment="1">
      <alignment horizontal="center" vertical="center"/>
    </xf>
    <xf numFmtId="164" fontId="4" fillId="0" borderId="3" xfId="2" applyNumberFormat="1" applyFont="1" applyBorder="1" applyAlignment="1">
      <alignment horizontal="center" vertical="center"/>
    </xf>
    <xf numFmtId="164" fontId="4" fillId="0" borderId="9" xfId="2" applyNumberFormat="1" applyFont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/>
    </xf>
    <xf numFmtId="4" fontId="7" fillId="0" borderId="9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0" fontId="0" fillId="0" borderId="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/>
    </xf>
    <xf numFmtId="0" fontId="4" fillId="0" borderId="3" xfId="0" applyFont="1" applyBorder="1" applyAlignment="1">
      <alignment horizontal="justify" vertical="top" wrapText="1"/>
    </xf>
    <xf numFmtId="0" fontId="4" fillId="0" borderId="9" xfId="0" applyFont="1" applyBorder="1" applyAlignment="1">
      <alignment horizontal="justify" vertical="top" wrapText="1"/>
    </xf>
    <xf numFmtId="0" fontId="4" fillId="0" borderId="8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justify" vertical="top" wrapText="1"/>
    </xf>
    <xf numFmtId="0" fontId="4" fillId="0" borderId="8" xfId="0" applyFont="1" applyBorder="1" applyAlignment="1">
      <alignment horizontal="justify" vertical="top" wrapText="1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226217</xdr:colOff>
      <xdr:row>0</xdr:row>
      <xdr:rowOff>59534</xdr:rowOff>
    </xdr:from>
    <xdr:to>
      <xdr:col>2</xdr:col>
      <xdr:colOff>214313</xdr:colOff>
      <xdr:row>3</xdr:row>
      <xdr:rowOff>141066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26217" y="59534"/>
          <a:ext cx="2416971" cy="1295970"/>
        </a:xfrm>
        <a:prstGeom prst="rect">
          <a:avLst/>
        </a:prstGeom>
      </xdr:spPr>
    </xdr:pic>
    <xdr:clientData/>
  </xdr:twoCellAnchor>
  <xdr:twoCellAnchor>
    <xdr:from>
      <xdr:col>2</xdr:col>
      <xdr:colOff>268064</xdr:colOff>
      <xdr:row>45</xdr:row>
      <xdr:rowOff>8369</xdr:rowOff>
    </xdr:from>
    <xdr:to>
      <xdr:col>30</xdr:col>
      <xdr:colOff>547687</xdr:colOff>
      <xdr:row>55</xdr:row>
      <xdr:rowOff>119062</xdr:rowOff>
    </xdr:to>
    <xdr:grpSp>
      <xdr:nvGrpSpPr>
        <xdr:cNvPr id="3" name="Grupo 2"/>
        <xdr:cNvGrpSpPr/>
      </xdr:nvGrpSpPr>
      <xdr:grpSpPr>
        <a:xfrm>
          <a:off x="2696939" y="30178807"/>
          <a:ext cx="24425498" cy="2015693"/>
          <a:chOff x="2526850" y="26923298"/>
          <a:chExt cx="14264364" cy="1562525"/>
        </a:xfrm>
      </xdr:grpSpPr>
      <xdr:sp macro="" textlink="">
        <xdr:nvSpPr>
          <xdr:cNvPr id="4" name="Rectángulo 3"/>
          <xdr:cNvSpPr/>
        </xdr:nvSpPr>
        <xdr:spPr>
          <a:xfrm>
            <a:off x="9658643" y="26923298"/>
            <a:ext cx="3538687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VISTO</a:t>
            </a:r>
            <a:r>
              <a:rPr lang="es-MX" sz="1600" b="1" baseline="0">
                <a:solidFill>
                  <a:sysClr val="windowText" lastClr="000000"/>
                </a:solidFill>
              </a:rPr>
              <a:t> BUENO</a:t>
            </a:r>
            <a:r>
              <a:rPr lang="es-MX" sz="1600" b="1">
                <a:solidFill>
                  <a:sysClr val="windowText" lastClr="000000"/>
                </a:solidFill>
              </a:rPr>
              <a:t>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Lic. Rogelio Humberto Rueda Sánchez</a:t>
            </a: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Secretario General de Gobierno</a:t>
            </a:r>
          </a:p>
        </xdr:txBody>
      </xdr:sp>
      <xdr:sp macro="" textlink="">
        <xdr:nvSpPr>
          <xdr:cNvPr id="5" name="Rectángulo 4"/>
          <xdr:cNvSpPr/>
        </xdr:nvSpPr>
        <xdr:spPr>
          <a:xfrm>
            <a:off x="13266204" y="26923299"/>
            <a:ext cx="3525010" cy="1556451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ELABORÓ: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 Silvia Marina Ortega</a:t>
            </a:r>
            <a:r>
              <a:rPr lang="es-MX" sz="1600" b="1" baseline="0">
                <a:solidFill>
                  <a:sysClr val="windowText" lastClr="000000"/>
                </a:solidFill>
              </a:rPr>
              <a:t> León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Coordinador General Administrativa</a:t>
            </a:r>
          </a:p>
        </xdr:txBody>
      </xdr:sp>
      <xdr:sp macro="" textlink="">
        <xdr:nvSpPr>
          <xdr:cNvPr id="6" name="Rectángulo 5"/>
          <xdr:cNvSpPr/>
        </xdr:nvSpPr>
        <xdr:spPr>
          <a:xfrm>
            <a:off x="6074348" y="26923298"/>
            <a:ext cx="3515420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REVISÓ: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Jorge Anguiano Olmos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Director de Presupuesto</a:t>
            </a:r>
          </a:p>
        </xdr:txBody>
      </xdr:sp>
      <xdr:sp macro="" textlink="">
        <xdr:nvSpPr>
          <xdr:cNvPr id="7" name="Rectángulo 6"/>
          <xdr:cNvSpPr/>
        </xdr:nvSpPr>
        <xdr:spPr>
          <a:xfrm>
            <a:off x="2526850" y="26923298"/>
            <a:ext cx="3478623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AUTORIZÓ: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Clemente Mendoza Martínez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Secretario de Finanzas y Administración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SFyA%20-%20Pozoscan/2014/UED/Reportes%20sca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Copia%20de%20MOMENTOS%20ACTIVIDADES%201ER%20TRIMESTRE%20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ormato reporte 2"/>
      <sheetName val="01 AFF "/>
      <sheetName val="01 03 AFF"/>
      <sheetName val="Sheet1"/>
      <sheetName val="02 AFF"/>
      <sheetName val="03 01 AFF"/>
      <sheetName val="03 02 AFF"/>
      <sheetName val="04 AFF"/>
      <sheetName val="05 AFF"/>
      <sheetName val="06 AFF"/>
      <sheetName val="07 AFF"/>
      <sheetName val="08 AFF"/>
      <sheetName val="09 AFF"/>
      <sheetName val="10 AFF"/>
      <sheetName val="11 AFF"/>
      <sheetName val="12 AFF"/>
      <sheetName val="13 AFF"/>
      <sheetName val="14 AFF"/>
      <sheetName val="15 AFF"/>
      <sheetName val="16 AFF"/>
      <sheetName val="XX AFF"/>
    </sheetNames>
    <sheetDataSet>
      <sheetData sheetId="0"/>
      <sheetData sheetId="1"/>
      <sheetData sheetId="2"/>
      <sheetData sheetId="3">
        <row r="134">
          <cell r="A134" t="str">
            <v>04E27E065A010000</v>
          </cell>
        </row>
        <row r="135">
          <cell r="A135" t="str">
            <v>04E27E066A010000</v>
          </cell>
        </row>
        <row r="136">
          <cell r="A136" t="str">
            <v>04E27E066A020000</v>
          </cell>
        </row>
        <row r="137">
          <cell r="A137" t="str">
            <v>04E27E068A010000</v>
          </cell>
        </row>
        <row r="138">
          <cell r="A138" t="str">
            <v>04E27E068A020000</v>
          </cell>
        </row>
        <row r="139">
          <cell r="A139" t="str">
            <v>04E27E068A030000</v>
          </cell>
        </row>
        <row r="140">
          <cell r="A140" t="str">
            <v>04E27G067A010000</v>
          </cell>
        </row>
        <row r="141">
          <cell r="A141" t="str">
            <v>04E27G069A010000</v>
          </cell>
        </row>
        <row r="142">
          <cell r="A142" t="str">
            <v>04E27G069A020000</v>
          </cell>
        </row>
        <row r="143">
          <cell r="A143" t="str">
            <v>04E27G069A030000</v>
          </cell>
        </row>
        <row r="144">
          <cell r="A144" t="str">
            <v>04E27G070A010000</v>
          </cell>
        </row>
        <row r="145">
          <cell r="A145" t="str">
            <v>04E27G071A010000</v>
          </cell>
        </row>
        <row r="146">
          <cell r="A146" t="str">
            <v>04E27G071A020000</v>
          </cell>
        </row>
        <row r="147">
          <cell r="A147" t="str">
            <v>04E27G071A030000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25">
          <cell r="C25">
            <v>5445080.2199999997</v>
          </cell>
          <cell r="D25">
            <v>5339631.46</v>
          </cell>
          <cell r="E25">
            <v>7656</v>
          </cell>
          <cell r="F25">
            <v>16593.16</v>
          </cell>
          <cell r="G25">
            <v>1405479.72</v>
          </cell>
          <cell r="H25">
            <v>2120987.9700000002</v>
          </cell>
        </row>
        <row r="26">
          <cell r="C26">
            <v>15000</v>
          </cell>
          <cell r="D26">
            <v>15000</v>
          </cell>
          <cell r="E26">
            <v>0</v>
          </cell>
          <cell r="F26">
            <v>0</v>
          </cell>
          <cell r="G26">
            <v>3642.96</v>
          </cell>
          <cell r="H26">
            <v>6086.53</v>
          </cell>
        </row>
        <row r="27">
          <cell r="C27">
            <v>105000</v>
          </cell>
          <cell r="D27">
            <v>80418</v>
          </cell>
          <cell r="E27">
            <v>9111.01</v>
          </cell>
          <cell r="F27">
            <v>0</v>
          </cell>
          <cell r="G27">
            <v>0</v>
          </cell>
          <cell r="H27">
            <v>49837.36</v>
          </cell>
        </row>
        <row r="28">
          <cell r="C28">
            <v>582499.74</v>
          </cell>
          <cell r="D28">
            <v>582499.74</v>
          </cell>
          <cell r="E28">
            <v>0</v>
          </cell>
          <cell r="F28">
            <v>0</v>
          </cell>
          <cell r="G28">
            <v>224195.34</v>
          </cell>
          <cell r="H28">
            <v>738279.78</v>
          </cell>
        </row>
        <row r="29">
          <cell r="C29">
            <v>100</v>
          </cell>
          <cell r="D29">
            <v>234478.75</v>
          </cell>
          <cell r="E29">
            <v>0</v>
          </cell>
          <cell r="F29">
            <v>0</v>
          </cell>
          <cell r="G29">
            <v>0</v>
          </cell>
          <cell r="H29">
            <v>234378.75</v>
          </cell>
        </row>
        <row r="30">
          <cell r="C30">
            <v>100</v>
          </cell>
          <cell r="D30">
            <v>100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C31">
            <v>438998.58</v>
          </cell>
          <cell r="D31">
            <v>438998.58</v>
          </cell>
          <cell r="E31">
            <v>0</v>
          </cell>
          <cell r="F31">
            <v>0</v>
          </cell>
          <cell r="G31">
            <v>92599.09</v>
          </cell>
          <cell r="H31">
            <v>207242.4</v>
          </cell>
        </row>
        <row r="32">
          <cell r="C32">
            <v>807162.51</v>
          </cell>
          <cell r="D32">
            <v>816860.15</v>
          </cell>
          <cell r="E32">
            <v>0</v>
          </cell>
          <cell r="F32">
            <v>0</v>
          </cell>
          <cell r="G32">
            <v>234060.39</v>
          </cell>
          <cell r="H32">
            <v>434165.83</v>
          </cell>
        </row>
        <row r="33">
          <cell r="C33">
            <v>973520.49</v>
          </cell>
          <cell r="D33">
            <v>882735.26</v>
          </cell>
          <cell r="E33">
            <v>0</v>
          </cell>
          <cell r="F33">
            <v>0</v>
          </cell>
          <cell r="G33">
            <v>435544.96</v>
          </cell>
          <cell r="H33">
            <v>698475.61</v>
          </cell>
        </row>
        <row r="34">
          <cell r="C34">
            <v>309850.3</v>
          </cell>
          <cell r="D34">
            <v>309850.3</v>
          </cell>
          <cell r="E34">
            <v>1500</v>
          </cell>
          <cell r="F34">
            <v>0</v>
          </cell>
          <cell r="G34">
            <v>195366.02</v>
          </cell>
          <cell r="H34">
            <v>321327.67</v>
          </cell>
        </row>
        <row r="35">
          <cell r="C35">
            <v>6007048.0300000003</v>
          </cell>
          <cell r="D35">
            <v>23733433.09</v>
          </cell>
          <cell r="E35">
            <v>14000</v>
          </cell>
          <cell r="F35">
            <v>4118</v>
          </cell>
          <cell r="G35">
            <v>13018600.25</v>
          </cell>
          <cell r="H35">
            <v>10668845.08</v>
          </cell>
        </row>
        <row r="36">
          <cell r="C36">
            <v>722935.37</v>
          </cell>
          <cell r="D36">
            <v>932055.37</v>
          </cell>
          <cell r="E36">
            <v>0</v>
          </cell>
          <cell r="F36">
            <v>0</v>
          </cell>
          <cell r="G36">
            <v>57910.11</v>
          </cell>
          <cell r="H36">
            <v>633943.67000000004</v>
          </cell>
        </row>
        <row r="37">
          <cell r="C37">
            <v>1097615.3400000001</v>
          </cell>
          <cell r="D37">
            <v>1153855.3400000001</v>
          </cell>
          <cell r="E37">
            <v>0</v>
          </cell>
          <cell r="F37">
            <v>0</v>
          </cell>
          <cell r="G37">
            <v>286376.5</v>
          </cell>
          <cell r="H37">
            <v>860638.3</v>
          </cell>
        </row>
        <row r="38">
          <cell r="C38">
            <v>12499.98</v>
          </cell>
          <cell r="D38">
            <v>12499.98</v>
          </cell>
          <cell r="E38">
            <v>0</v>
          </cell>
          <cell r="F38">
            <v>0</v>
          </cell>
          <cell r="G38">
            <v>0</v>
          </cell>
          <cell r="H38">
            <v>6973.2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57"/>
  <sheetViews>
    <sheetView tabSelected="1" zoomScale="40" zoomScaleNormal="40" workbookViewId="0">
      <selection activeCell="C11" sqref="C11"/>
    </sheetView>
  </sheetViews>
  <sheetFormatPr baseColWidth="10" defaultRowHeight="15"/>
  <cols>
    <col min="1" max="1" width="15.7109375" customWidth="1"/>
    <col min="2" max="2" width="20.7109375" customWidth="1"/>
    <col min="3" max="3" width="30.7109375" customWidth="1"/>
    <col min="4" max="4" width="25.7109375" customWidth="1"/>
    <col min="5" max="5" width="30.7109375" customWidth="1"/>
    <col min="6" max="6" width="12" style="45" customWidth="1"/>
    <col min="7" max="7" width="13.5703125" customWidth="1"/>
    <col min="8" max="11" width="8.7109375" customWidth="1"/>
    <col min="12" max="12" width="14" customWidth="1"/>
    <col min="13" max="13" width="13.85546875" customWidth="1"/>
    <col min="14" max="14" width="16.42578125" customWidth="1"/>
    <col min="15" max="16" width="13.7109375" customWidth="1"/>
    <col min="17" max="17" width="17" customWidth="1"/>
    <col min="18" max="20" width="13.7109375" customWidth="1"/>
    <col min="21" max="36" width="8.7109375" customWidth="1"/>
  </cols>
  <sheetData>
    <row r="1" spans="1:36" ht="46.5" customHeight="1">
      <c r="C1" s="1"/>
      <c r="D1" s="82" t="s">
        <v>140</v>
      </c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58" t="s">
        <v>0</v>
      </c>
      <c r="AH1" s="58"/>
      <c r="AI1" s="58"/>
      <c r="AJ1" s="58"/>
    </row>
    <row r="2" spans="1:36" ht="33" customHeight="1">
      <c r="D2" s="83" t="s">
        <v>141</v>
      </c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58"/>
      <c r="AH2" s="58"/>
      <c r="AI2" s="58"/>
      <c r="AJ2" s="58"/>
    </row>
    <row r="3" spans="1:36">
      <c r="D3" s="2" t="s">
        <v>1</v>
      </c>
      <c r="E3" s="3"/>
      <c r="F3" s="4" t="s">
        <v>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5"/>
      <c r="T3" s="5"/>
      <c r="U3" s="5"/>
      <c r="V3" s="5"/>
      <c r="W3" s="5"/>
      <c r="AG3" s="58"/>
      <c r="AH3" s="58"/>
      <c r="AI3" s="58"/>
      <c r="AJ3" s="58"/>
    </row>
    <row r="4" spans="1:36">
      <c r="D4" s="2" t="s">
        <v>3</v>
      </c>
      <c r="E4" s="3"/>
      <c r="F4" s="4" t="s">
        <v>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5"/>
      <c r="T4" s="5"/>
      <c r="U4" s="5"/>
      <c r="V4" s="5"/>
      <c r="W4" s="5"/>
      <c r="AG4" s="58"/>
      <c r="AH4" s="58"/>
      <c r="AI4" s="58"/>
      <c r="AJ4" s="58"/>
    </row>
    <row r="5" spans="1:36">
      <c r="D5" s="2" t="s">
        <v>5</v>
      </c>
      <c r="E5" s="3"/>
      <c r="F5" s="4" t="s">
        <v>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"/>
      <c r="T5" s="5"/>
      <c r="U5" s="5"/>
      <c r="V5" s="5"/>
      <c r="W5" s="5"/>
      <c r="AG5" s="58"/>
      <c r="AH5" s="58"/>
      <c r="AI5" s="58"/>
      <c r="AJ5" s="58"/>
    </row>
    <row r="6" spans="1:36" ht="21" customHeight="1">
      <c r="D6" s="2" t="s">
        <v>7</v>
      </c>
      <c r="E6" s="6"/>
      <c r="F6" s="7" t="s">
        <v>8</v>
      </c>
      <c r="G6" s="6"/>
      <c r="H6" s="6"/>
      <c r="I6" s="6"/>
      <c r="J6" s="6"/>
      <c r="K6" s="6"/>
      <c r="L6" s="6"/>
      <c r="M6" s="6"/>
      <c r="N6" s="6"/>
      <c r="O6" s="6"/>
      <c r="P6" s="3"/>
      <c r="Q6" s="3"/>
      <c r="R6" s="3"/>
      <c r="S6" s="5"/>
      <c r="T6" s="5"/>
      <c r="U6" s="5"/>
      <c r="V6" s="5"/>
      <c r="W6" s="5"/>
      <c r="AG6" s="59"/>
      <c r="AH6" s="59"/>
      <c r="AI6" s="59"/>
      <c r="AJ6" s="59"/>
    </row>
    <row r="7" spans="1:36" ht="27" customHeight="1">
      <c r="A7" s="60" t="s">
        <v>9</v>
      </c>
      <c r="B7" s="63" t="s">
        <v>10</v>
      </c>
      <c r="C7" s="63"/>
      <c r="D7" s="63"/>
      <c r="E7" s="63"/>
      <c r="F7" s="63"/>
      <c r="G7" s="63"/>
      <c r="H7" s="64" t="s">
        <v>11</v>
      </c>
      <c r="I7" s="64"/>
      <c r="J7" s="64"/>
      <c r="K7" s="64"/>
      <c r="L7" s="64"/>
      <c r="M7" s="64"/>
      <c r="N7" s="64"/>
      <c r="O7" s="63" t="s">
        <v>12</v>
      </c>
      <c r="P7" s="63"/>
      <c r="Q7" s="63"/>
      <c r="R7" s="63"/>
      <c r="S7" s="63"/>
      <c r="T7" s="63"/>
      <c r="U7" s="65" t="s">
        <v>13</v>
      </c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7"/>
    </row>
    <row r="8" spans="1:36" ht="21.75" customHeight="1">
      <c r="A8" s="61"/>
      <c r="B8" s="63" t="s">
        <v>14</v>
      </c>
      <c r="C8" s="63" t="s">
        <v>15</v>
      </c>
      <c r="D8" s="63" t="s">
        <v>16</v>
      </c>
      <c r="E8" s="63" t="s">
        <v>17</v>
      </c>
      <c r="F8" s="64" t="s">
        <v>18</v>
      </c>
      <c r="G8" s="64" t="s">
        <v>19</v>
      </c>
      <c r="H8" s="63" t="s">
        <v>20</v>
      </c>
      <c r="I8" s="63"/>
      <c r="J8" s="63"/>
      <c r="K8" s="63"/>
      <c r="L8" s="57" t="s">
        <v>21</v>
      </c>
      <c r="M8" s="57" t="s">
        <v>22</v>
      </c>
      <c r="N8" s="57" t="s">
        <v>23</v>
      </c>
      <c r="O8" s="68" t="s">
        <v>24</v>
      </c>
      <c r="P8" s="60" t="s">
        <v>25</v>
      </c>
      <c r="Q8" s="60" t="s">
        <v>26</v>
      </c>
      <c r="R8" s="60" t="s">
        <v>27</v>
      </c>
      <c r="S8" s="69" t="s">
        <v>28</v>
      </c>
      <c r="T8" s="68" t="s">
        <v>29</v>
      </c>
      <c r="U8" s="65" t="s">
        <v>26</v>
      </c>
      <c r="V8" s="66"/>
      <c r="W8" s="66"/>
      <c r="X8" s="67"/>
      <c r="Y8" s="65" t="s">
        <v>27</v>
      </c>
      <c r="Z8" s="66"/>
      <c r="AA8" s="66"/>
      <c r="AB8" s="67"/>
      <c r="AC8" s="70" t="s">
        <v>28</v>
      </c>
      <c r="AD8" s="71"/>
      <c r="AE8" s="71"/>
      <c r="AF8" s="72"/>
      <c r="AG8" s="65" t="s">
        <v>29</v>
      </c>
      <c r="AH8" s="66"/>
      <c r="AI8" s="66"/>
      <c r="AJ8" s="67"/>
    </row>
    <row r="9" spans="1:36">
      <c r="A9" s="62"/>
      <c r="B9" s="63"/>
      <c r="C9" s="63"/>
      <c r="D9" s="63"/>
      <c r="E9" s="63"/>
      <c r="F9" s="64"/>
      <c r="G9" s="64"/>
      <c r="H9" s="8" t="s">
        <v>30</v>
      </c>
      <c r="I9" s="8" t="s">
        <v>31</v>
      </c>
      <c r="J9" s="8" t="s">
        <v>32</v>
      </c>
      <c r="K9" s="8" t="s">
        <v>33</v>
      </c>
      <c r="L9" s="57"/>
      <c r="M9" s="57"/>
      <c r="N9" s="57"/>
      <c r="O9" s="68"/>
      <c r="P9" s="62"/>
      <c r="Q9" s="62"/>
      <c r="R9" s="62"/>
      <c r="S9" s="69"/>
      <c r="T9" s="68"/>
      <c r="U9" s="9" t="s">
        <v>30</v>
      </c>
      <c r="V9" s="9" t="s">
        <v>31</v>
      </c>
      <c r="W9" s="9" t="s">
        <v>32</v>
      </c>
      <c r="X9" s="9" t="s">
        <v>33</v>
      </c>
      <c r="Y9" s="9" t="s">
        <v>30</v>
      </c>
      <c r="Z9" s="9" t="s">
        <v>31</v>
      </c>
      <c r="AA9" s="9" t="s">
        <v>32</v>
      </c>
      <c r="AB9" s="9" t="s">
        <v>33</v>
      </c>
      <c r="AC9" s="9" t="s">
        <v>30</v>
      </c>
      <c r="AD9" s="9" t="s">
        <v>31</v>
      </c>
      <c r="AE9" s="9" t="s">
        <v>32</v>
      </c>
      <c r="AF9" s="9" t="s">
        <v>33</v>
      </c>
      <c r="AG9" s="9" t="s">
        <v>30</v>
      </c>
      <c r="AH9" s="9" t="s">
        <v>31</v>
      </c>
      <c r="AI9" s="9" t="s">
        <v>32</v>
      </c>
      <c r="AJ9" s="9" t="s">
        <v>33</v>
      </c>
    </row>
    <row r="10" spans="1:36" ht="127.5" customHeight="1">
      <c r="A10" s="10" t="s">
        <v>34</v>
      </c>
      <c r="B10" s="11"/>
      <c r="C10" s="84" t="s">
        <v>35</v>
      </c>
      <c r="D10" s="84" t="s">
        <v>36</v>
      </c>
      <c r="E10" s="84"/>
      <c r="F10" s="12"/>
      <c r="G10" s="13"/>
      <c r="H10" s="14" t="s">
        <v>139</v>
      </c>
      <c r="I10" s="14"/>
      <c r="J10" s="14"/>
      <c r="K10" s="14"/>
      <c r="L10" s="14"/>
      <c r="M10" s="14"/>
      <c r="N10" s="15"/>
      <c r="O10" s="16">
        <f>O11</f>
        <v>16517410.560000001</v>
      </c>
      <c r="P10" s="16">
        <f t="shared" ref="P10:T10" si="0">P11</f>
        <v>34532416.019999996</v>
      </c>
      <c r="Q10" s="16">
        <f t="shared" si="0"/>
        <v>32267.010000000002</v>
      </c>
      <c r="R10" s="16">
        <f t="shared" si="0"/>
        <v>20711.16</v>
      </c>
      <c r="S10" s="16">
        <f t="shared" si="0"/>
        <v>15953775.34</v>
      </c>
      <c r="T10" s="16">
        <f t="shared" si="0"/>
        <v>16981182.150000002</v>
      </c>
      <c r="U10" s="17">
        <f>Q10/O10</f>
        <v>1.9535150429777779E-3</v>
      </c>
      <c r="V10" s="18"/>
      <c r="W10" s="18"/>
      <c r="X10" s="19"/>
      <c r="Y10" s="20">
        <f>R10/O10</f>
        <v>1.2538987224883754E-3</v>
      </c>
      <c r="Z10" s="19"/>
      <c r="AA10" s="19"/>
      <c r="AB10" s="19"/>
      <c r="AC10" s="20">
        <f>S10/O10</f>
        <v>0.96587629653252371</v>
      </c>
      <c r="AD10" s="19"/>
      <c r="AE10" s="19"/>
      <c r="AF10" s="19"/>
      <c r="AG10" s="20">
        <f>T10/O10</f>
        <v>1.0280777418660956</v>
      </c>
      <c r="AH10" s="19"/>
      <c r="AI10" s="19"/>
      <c r="AJ10" s="21"/>
    </row>
    <row r="11" spans="1:36" ht="70.5" customHeight="1">
      <c r="A11" s="10" t="s">
        <v>37</v>
      </c>
      <c r="B11" s="14"/>
      <c r="C11" s="85" t="s">
        <v>38</v>
      </c>
      <c r="D11" s="84" t="s">
        <v>39</v>
      </c>
      <c r="E11" s="84" t="s">
        <v>40</v>
      </c>
      <c r="F11" s="12" t="s">
        <v>41</v>
      </c>
      <c r="G11" s="22">
        <v>1</v>
      </c>
      <c r="H11" s="35" t="s">
        <v>139</v>
      </c>
      <c r="I11" s="14"/>
      <c r="J11" s="14"/>
      <c r="K11" s="14"/>
      <c r="L11" s="14"/>
      <c r="M11" s="14"/>
      <c r="N11" s="15"/>
      <c r="O11" s="23">
        <f>SUM(O12:O18)</f>
        <v>16517410.560000001</v>
      </c>
      <c r="P11" s="23">
        <f t="shared" ref="P11:T11" si="1">SUM(P12:P18)</f>
        <v>34532416.019999996</v>
      </c>
      <c r="Q11" s="23">
        <f t="shared" si="1"/>
        <v>32267.010000000002</v>
      </c>
      <c r="R11" s="23">
        <f t="shared" si="1"/>
        <v>20711.16</v>
      </c>
      <c r="S11" s="23">
        <f t="shared" si="1"/>
        <v>15953775.34</v>
      </c>
      <c r="T11" s="23">
        <f t="shared" si="1"/>
        <v>16981182.150000002</v>
      </c>
      <c r="U11" s="17">
        <f t="shared" ref="U11:U44" si="2">Q11/O11</f>
        <v>1.9535150429777779E-3</v>
      </c>
      <c r="V11" s="18"/>
      <c r="W11" s="18"/>
      <c r="X11" s="19"/>
      <c r="Y11" s="20">
        <f t="shared" ref="Y11:Y44" si="3">R11/O11</f>
        <v>1.2538987224883754E-3</v>
      </c>
      <c r="Z11" s="19"/>
      <c r="AA11" s="19"/>
      <c r="AB11" s="19"/>
      <c r="AC11" s="20">
        <f t="shared" ref="AC11:AC44" si="4">S11/O11</f>
        <v>0.96587629653252371</v>
      </c>
      <c r="AD11" s="19"/>
      <c r="AE11" s="19"/>
      <c r="AF11" s="19"/>
      <c r="AG11" s="20">
        <f t="shared" ref="AG11:AG44" si="5">T11/O11</f>
        <v>1.0280777418660956</v>
      </c>
      <c r="AH11" s="19"/>
      <c r="AI11" s="19"/>
      <c r="AJ11" s="21"/>
    </row>
    <row r="12" spans="1:36" ht="81.75" customHeight="1">
      <c r="A12" s="76" t="s">
        <v>42</v>
      </c>
      <c r="B12" s="24" t="s">
        <v>43</v>
      </c>
      <c r="C12" s="85" t="s">
        <v>44</v>
      </c>
      <c r="D12" s="85" t="s">
        <v>45</v>
      </c>
      <c r="E12" s="85" t="s">
        <v>46</v>
      </c>
      <c r="F12" s="12" t="s">
        <v>41</v>
      </c>
      <c r="G12" s="25" t="s">
        <v>47</v>
      </c>
      <c r="H12" s="35" t="s">
        <v>139</v>
      </c>
      <c r="I12" s="14"/>
      <c r="J12" s="14"/>
      <c r="K12" s="14"/>
      <c r="L12" s="14"/>
      <c r="M12" s="14"/>
      <c r="N12" s="15"/>
      <c r="O12" s="23">
        <f>O19</f>
        <v>5445080.2199999997</v>
      </c>
      <c r="P12" s="23">
        <f t="shared" ref="P12:T12" si="6">P19</f>
        <v>5339631.46</v>
      </c>
      <c r="Q12" s="23">
        <f t="shared" si="6"/>
        <v>7656</v>
      </c>
      <c r="R12" s="23">
        <f t="shared" si="6"/>
        <v>16593.16</v>
      </c>
      <c r="S12" s="23">
        <f t="shared" si="6"/>
        <v>1405479.72</v>
      </c>
      <c r="T12" s="23">
        <f t="shared" si="6"/>
        <v>2120987.9700000002</v>
      </c>
      <c r="U12" s="17">
        <f t="shared" si="2"/>
        <v>1.4060398911808871E-3</v>
      </c>
      <c r="V12" s="18"/>
      <c r="W12" s="18"/>
      <c r="X12" s="19"/>
      <c r="Y12" s="20">
        <f t="shared" si="3"/>
        <v>3.0473674086660199E-3</v>
      </c>
      <c r="Z12" s="19"/>
      <c r="AA12" s="19"/>
      <c r="AB12" s="19"/>
      <c r="AC12" s="20">
        <f t="shared" si="4"/>
        <v>0.25811919443126219</v>
      </c>
      <c r="AD12" s="19"/>
      <c r="AE12" s="19"/>
      <c r="AF12" s="19"/>
      <c r="AG12" s="20">
        <f t="shared" si="5"/>
        <v>0.38952373230600457</v>
      </c>
      <c r="AH12" s="19"/>
      <c r="AI12" s="19"/>
      <c r="AJ12" s="21"/>
    </row>
    <row r="13" spans="1:36" ht="84" customHeight="1">
      <c r="A13" s="76"/>
      <c r="B13" s="26" t="s">
        <v>48</v>
      </c>
      <c r="C13" s="85" t="s">
        <v>49</v>
      </c>
      <c r="D13" s="85" t="s">
        <v>50</v>
      </c>
      <c r="E13" s="85" t="s">
        <v>51</v>
      </c>
      <c r="F13" s="27" t="s">
        <v>41</v>
      </c>
      <c r="G13" s="28">
        <v>1</v>
      </c>
      <c r="H13" s="35" t="s">
        <v>139</v>
      </c>
      <c r="I13" s="15"/>
      <c r="J13" s="15"/>
      <c r="K13" s="15"/>
      <c r="L13" s="15"/>
      <c r="M13" s="15"/>
      <c r="N13" s="15"/>
      <c r="O13" s="29">
        <f>O21+O24</f>
        <v>120000</v>
      </c>
      <c r="P13" s="29">
        <f t="shared" ref="P13:T13" si="7">P21+P24</f>
        <v>95418</v>
      </c>
      <c r="Q13" s="29">
        <f t="shared" si="7"/>
        <v>9111.01</v>
      </c>
      <c r="R13" s="29">
        <f t="shared" si="7"/>
        <v>0</v>
      </c>
      <c r="S13" s="29">
        <f t="shared" si="7"/>
        <v>3642.96</v>
      </c>
      <c r="T13" s="29">
        <f t="shared" si="7"/>
        <v>55923.89</v>
      </c>
      <c r="U13" s="17">
        <f t="shared" si="2"/>
        <v>7.5925083333333337E-2</v>
      </c>
      <c r="V13" s="18"/>
      <c r="W13" s="18"/>
      <c r="X13" s="19"/>
      <c r="Y13" s="20">
        <f t="shared" si="3"/>
        <v>0</v>
      </c>
      <c r="Z13" s="19"/>
      <c r="AA13" s="19"/>
      <c r="AB13" s="19"/>
      <c r="AC13" s="20">
        <f t="shared" si="4"/>
        <v>3.0358E-2</v>
      </c>
      <c r="AD13" s="19"/>
      <c r="AE13" s="19"/>
      <c r="AF13" s="19"/>
      <c r="AG13" s="20">
        <f t="shared" si="5"/>
        <v>0.46603241666666667</v>
      </c>
      <c r="AH13" s="19"/>
      <c r="AI13" s="19"/>
      <c r="AJ13" s="21"/>
    </row>
    <row r="14" spans="1:36" ht="41.25" customHeight="1">
      <c r="A14" s="76"/>
      <c r="B14" s="26" t="s">
        <v>52</v>
      </c>
      <c r="C14" s="85" t="s">
        <v>53</v>
      </c>
      <c r="D14" s="85" t="s">
        <v>54</v>
      </c>
      <c r="E14" s="85" t="s">
        <v>55</v>
      </c>
      <c r="F14" s="27" t="s">
        <v>41</v>
      </c>
      <c r="G14" s="28">
        <v>1</v>
      </c>
      <c r="H14" s="35" t="s">
        <v>139</v>
      </c>
      <c r="I14" s="15"/>
      <c r="J14" s="15"/>
      <c r="K14" s="15"/>
      <c r="L14" s="15"/>
      <c r="M14" s="15"/>
      <c r="N14" s="15"/>
      <c r="O14" s="29">
        <f>O25+O27+O28</f>
        <v>582699.74</v>
      </c>
      <c r="P14" s="29">
        <f t="shared" ref="P14:T14" si="8">P25+P27+P28</f>
        <v>817078.49</v>
      </c>
      <c r="Q14" s="29">
        <f t="shared" si="8"/>
        <v>0</v>
      </c>
      <c r="R14" s="29">
        <f t="shared" si="8"/>
        <v>0</v>
      </c>
      <c r="S14" s="29">
        <f t="shared" si="8"/>
        <v>224195.34</v>
      </c>
      <c r="T14" s="29">
        <f t="shared" si="8"/>
        <v>972658.53</v>
      </c>
      <c r="U14" s="17">
        <f t="shared" si="2"/>
        <v>0</v>
      </c>
      <c r="V14" s="18"/>
      <c r="W14" s="18"/>
      <c r="X14" s="19"/>
      <c r="Y14" s="20">
        <f t="shared" si="3"/>
        <v>0</v>
      </c>
      <c r="Z14" s="19"/>
      <c r="AA14" s="19"/>
      <c r="AB14" s="19"/>
      <c r="AC14" s="20">
        <f t="shared" si="4"/>
        <v>0.3847527716418751</v>
      </c>
      <c r="AD14" s="19"/>
      <c r="AE14" s="19"/>
      <c r="AF14" s="19"/>
      <c r="AG14" s="20">
        <f t="shared" si="5"/>
        <v>1.6692276711844767</v>
      </c>
      <c r="AH14" s="19"/>
      <c r="AI14" s="19"/>
      <c r="AJ14" s="21"/>
    </row>
    <row r="15" spans="1:36" ht="84" customHeight="1">
      <c r="A15" s="76"/>
      <c r="B15" s="26" t="s">
        <v>56</v>
      </c>
      <c r="C15" s="85" t="s">
        <v>57</v>
      </c>
      <c r="D15" s="85" t="s">
        <v>58</v>
      </c>
      <c r="E15" s="85" t="s">
        <v>59</v>
      </c>
      <c r="F15" s="27" t="s">
        <v>41</v>
      </c>
      <c r="G15" s="28">
        <v>1</v>
      </c>
      <c r="H15" s="35" t="s">
        <v>139</v>
      </c>
      <c r="I15" s="15"/>
      <c r="J15" s="15"/>
      <c r="K15" s="15"/>
      <c r="L15" s="15"/>
      <c r="M15" s="15"/>
      <c r="N15" s="15"/>
      <c r="O15" s="29">
        <f>O29</f>
        <v>438998.58</v>
      </c>
      <c r="P15" s="29">
        <f t="shared" ref="P15:T15" si="9">P29</f>
        <v>438998.58</v>
      </c>
      <c r="Q15" s="29">
        <f t="shared" si="9"/>
        <v>0</v>
      </c>
      <c r="R15" s="29">
        <f t="shared" si="9"/>
        <v>0</v>
      </c>
      <c r="S15" s="29">
        <f t="shared" si="9"/>
        <v>92599.09</v>
      </c>
      <c r="T15" s="29">
        <f t="shared" si="9"/>
        <v>207242.4</v>
      </c>
      <c r="U15" s="17">
        <f t="shared" si="2"/>
        <v>0</v>
      </c>
      <c r="V15" s="18"/>
      <c r="W15" s="18"/>
      <c r="X15" s="19"/>
      <c r="Y15" s="20">
        <f t="shared" si="3"/>
        <v>0</v>
      </c>
      <c r="Z15" s="19"/>
      <c r="AA15" s="19"/>
      <c r="AB15" s="19"/>
      <c r="AC15" s="20">
        <f t="shared" si="4"/>
        <v>0.21093255016906887</v>
      </c>
      <c r="AD15" s="19"/>
      <c r="AE15" s="19"/>
      <c r="AF15" s="19"/>
      <c r="AG15" s="20">
        <f t="shared" si="5"/>
        <v>0.47207988690988473</v>
      </c>
      <c r="AH15" s="19"/>
      <c r="AI15" s="19"/>
      <c r="AJ15" s="21"/>
    </row>
    <row r="16" spans="1:36" ht="84" customHeight="1">
      <c r="A16" s="76"/>
      <c r="B16" s="26" t="s">
        <v>60</v>
      </c>
      <c r="C16" s="85" t="s">
        <v>61</v>
      </c>
      <c r="D16" s="85" t="s">
        <v>62</v>
      </c>
      <c r="E16" s="85" t="s">
        <v>63</v>
      </c>
      <c r="F16" s="27" t="s">
        <v>41</v>
      </c>
      <c r="G16" s="28">
        <v>1</v>
      </c>
      <c r="H16" s="35" t="s">
        <v>139</v>
      </c>
      <c r="I16" s="15"/>
      <c r="J16" s="15"/>
      <c r="K16" s="15"/>
      <c r="L16" s="15"/>
      <c r="M16" s="15"/>
      <c r="N16" s="15"/>
      <c r="O16" s="30">
        <f>O31+O32+O33</f>
        <v>2090533.3</v>
      </c>
      <c r="P16" s="30">
        <f t="shared" ref="P16:T16" si="10">P31+P32+P33</f>
        <v>2009445.7100000002</v>
      </c>
      <c r="Q16" s="30">
        <f t="shared" si="10"/>
        <v>1500</v>
      </c>
      <c r="R16" s="30">
        <f t="shared" si="10"/>
        <v>0</v>
      </c>
      <c r="S16" s="30">
        <f t="shared" si="10"/>
        <v>864971.37000000011</v>
      </c>
      <c r="T16" s="30">
        <f t="shared" si="10"/>
        <v>1453969.1099999999</v>
      </c>
      <c r="U16" s="17">
        <f t="shared" si="2"/>
        <v>7.1752026145672967E-4</v>
      </c>
      <c r="V16" s="18"/>
      <c r="W16" s="18"/>
      <c r="X16" s="19"/>
      <c r="Y16" s="20">
        <f t="shared" si="3"/>
        <v>0</v>
      </c>
      <c r="Z16" s="19"/>
      <c r="AA16" s="19"/>
      <c r="AB16" s="19"/>
      <c r="AC16" s="20">
        <f t="shared" si="4"/>
        <v>0.41375632236999049</v>
      </c>
      <c r="AD16" s="19"/>
      <c r="AE16" s="19"/>
      <c r="AF16" s="19"/>
      <c r="AG16" s="20">
        <f t="shared" si="5"/>
        <v>0.69550153063813902</v>
      </c>
      <c r="AH16" s="19"/>
      <c r="AI16" s="19"/>
      <c r="AJ16" s="21"/>
    </row>
    <row r="17" spans="1:36" ht="84" customHeight="1">
      <c r="A17" s="76"/>
      <c r="B17" s="26" t="s">
        <v>64</v>
      </c>
      <c r="C17" s="85" t="s">
        <v>65</v>
      </c>
      <c r="D17" s="85" t="s">
        <v>66</v>
      </c>
      <c r="E17" s="85" t="s">
        <v>67</v>
      </c>
      <c r="F17" s="27" t="s">
        <v>41</v>
      </c>
      <c r="G17" s="28">
        <v>1</v>
      </c>
      <c r="H17" s="35" t="s">
        <v>139</v>
      </c>
      <c r="I17" s="15"/>
      <c r="J17" s="15"/>
      <c r="K17" s="15"/>
      <c r="L17" s="15"/>
      <c r="M17" s="15"/>
      <c r="N17" s="15"/>
      <c r="O17" s="29">
        <f>O34</f>
        <v>6007048.0300000003</v>
      </c>
      <c r="P17" s="29">
        <f t="shared" ref="P17:T17" si="11">P34</f>
        <v>23733433.09</v>
      </c>
      <c r="Q17" s="29">
        <f t="shared" si="11"/>
        <v>14000</v>
      </c>
      <c r="R17" s="29">
        <f t="shared" si="11"/>
        <v>4118</v>
      </c>
      <c r="S17" s="29">
        <f t="shared" si="11"/>
        <v>13018600.25</v>
      </c>
      <c r="T17" s="29">
        <f t="shared" si="11"/>
        <v>10668845.08</v>
      </c>
      <c r="U17" s="17">
        <f t="shared" si="2"/>
        <v>2.3305956486583978E-3</v>
      </c>
      <c r="V17" s="18"/>
      <c r="W17" s="18"/>
      <c r="X17" s="19"/>
      <c r="Y17" s="20">
        <f t="shared" si="3"/>
        <v>6.8552806294109149E-4</v>
      </c>
      <c r="Z17" s="19"/>
      <c r="AA17" s="19"/>
      <c r="AB17" s="19"/>
      <c r="AC17" s="20">
        <f t="shared" si="4"/>
        <v>2.1672209353052234</v>
      </c>
      <c r="AD17" s="19"/>
      <c r="AE17" s="19"/>
      <c r="AF17" s="19"/>
      <c r="AG17" s="20">
        <f t="shared" si="5"/>
        <v>1.7760545656898967</v>
      </c>
      <c r="AH17" s="19"/>
      <c r="AI17" s="19"/>
      <c r="AJ17" s="21"/>
    </row>
    <row r="18" spans="1:36" ht="25.5">
      <c r="A18" s="76"/>
      <c r="B18" s="31" t="s">
        <v>68</v>
      </c>
      <c r="C18" s="86" t="s">
        <v>69</v>
      </c>
      <c r="D18" s="86" t="s">
        <v>70</v>
      </c>
      <c r="E18" s="85" t="s">
        <v>71</v>
      </c>
      <c r="F18" s="27" t="s">
        <v>41</v>
      </c>
      <c r="G18" s="28">
        <v>1</v>
      </c>
      <c r="H18" s="35" t="s">
        <v>139</v>
      </c>
      <c r="I18" s="32"/>
      <c r="J18" s="32"/>
      <c r="K18" s="32"/>
      <c r="L18" s="32"/>
      <c r="M18" s="32"/>
      <c r="N18" s="32"/>
      <c r="O18" s="29">
        <f>O37+O43+O44</f>
        <v>1833050.69</v>
      </c>
      <c r="P18" s="29">
        <f t="shared" ref="P18:T18" si="12">P37+P43+P44</f>
        <v>2098410.69</v>
      </c>
      <c r="Q18" s="29">
        <f t="shared" si="12"/>
        <v>0</v>
      </c>
      <c r="R18" s="29">
        <f t="shared" si="12"/>
        <v>0</v>
      </c>
      <c r="S18" s="29">
        <f t="shared" si="12"/>
        <v>344286.61</v>
      </c>
      <c r="T18" s="29">
        <f t="shared" si="12"/>
        <v>1501555.1700000002</v>
      </c>
      <c r="U18" s="17">
        <f t="shared" si="2"/>
        <v>0</v>
      </c>
      <c r="V18" s="18"/>
      <c r="W18" s="18"/>
      <c r="X18" s="19"/>
      <c r="Y18" s="20">
        <f t="shared" si="3"/>
        <v>0</v>
      </c>
      <c r="Z18" s="19"/>
      <c r="AA18" s="19"/>
      <c r="AB18" s="19"/>
      <c r="AC18" s="20">
        <f t="shared" si="4"/>
        <v>0.18782165265707954</v>
      </c>
      <c r="AD18" s="19"/>
      <c r="AE18" s="19"/>
      <c r="AF18" s="19"/>
      <c r="AG18" s="20">
        <f t="shared" si="5"/>
        <v>0.81915638132189361</v>
      </c>
      <c r="AH18" s="19"/>
      <c r="AI18" s="19"/>
      <c r="AJ18" s="21"/>
    </row>
    <row r="19" spans="1:36" ht="70.5" customHeight="1">
      <c r="A19" s="77" t="s">
        <v>72</v>
      </c>
      <c r="B19" s="31" t="str">
        <f>[1]Sheet1!A134</f>
        <v>04E27E065A010000</v>
      </c>
      <c r="C19" s="87" t="s">
        <v>73</v>
      </c>
      <c r="D19" s="85" t="s">
        <v>74</v>
      </c>
      <c r="E19" s="85" t="s">
        <v>75</v>
      </c>
      <c r="F19" s="27" t="s">
        <v>41</v>
      </c>
      <c r="G19" s="28">
        <v>1</v>
      </c>
      <c r="H19" s="35" t="s">
        <v>139</v>
      </c>
      <c r="I19" s="32"/>
      <c r="J19" s="32"/>
      <c r="K19" s="32"/>
      <c r="L19" s="32"/>
      <c r="M19" s="32"/>
      <c r="N19" s="32"/>
      <c r="O19" s="50">
        <f>[2]Sheet1!$C$25</f>
        <v>5445080.2199999997</v>
      </c>
      <c r="P19" s="50">
        <f>[2]Sheet1!$D$25</f>
        <v>5339631.46</v>
      </c>
      <c r="Q19" s="50">
        <f>[2]Sheet1!$E$25</f>
        <v>7656</v>
      </c>
      <c r="R19" s="50">
        <f>[2]Sheet1!$F$25</f>
        <v>16593.16</v>
      </c>
      <c r="S19" s="50">
        <f>[2]Sheet1!$G$25</f>
        <v>1405479.72</v>
      </c>
      <c r="T19" s="50">
        <f>[2]Sheet1!$H$25</f>
        <v>2120987.9700000002</v>
      </c>
      <c r="U19" s="17">
        <f t="shared" si="2"/>
        <v>1.4060398911808871E-3</v>
      </c>
      <c r="V19" s="33"/>
      <c r="W19" s="33"/>
      <c r="X19" s="19"/>
      <c r="Y19" s="20">
        <f t="shared" si="3"/>
        <v>3.0473674086660199E-3</v>
      </c>
      <c r="Z19" s="19"/>
      <c r="AA19" s="19"/>
      <c r="AB19" s="19"/>
      <c r="AC19" s="20">
        <f t="shared" si="4"/>
        <v>0.25811919443126219</v>
      </c>
      <c r="AD19" s="19"/>
      <c r="AE19" s="19"/>
      <c r="AF19" s="19"/>
      <c r="AG19" s="20">
        <f t="shared" si="5"/>
        <v>0.38952373230600457</v>
      </c>
      <c r="AH19" s="19"/>
      <c r="AI19" s="19"/>
      <c r="AJ19" s="21"/>
    </row>
    <row r="20" spans="1:36" ht="140.25" customHeight="1">
      <c r="A20" s="77"/>
      <c r="B20" s="31"/>
      <c r="C20" s="88"/>
      <c r="D20" s="85" t="s">
        <v>76</v>
      </c>
      <c r="E20" s="85" t="s">
        <v>77</v>
      </c>
      <c r="F20" s="27" t="s">
        <v>41</v>
      </c>
      <c r="G20" s="34" t="s">
        <v>78</v>
      </c>
      <c r="H20" s="35" t="s">
        <v>139</v>
      </c>
      <c r="I20" s="32"/>
      <c r="J20" s="32"/>
      <c r="K20" s="32"/>
      <c r="L20" s="32"/>
      <c r="M20" s="32"/>
      <c r="N20" s="32"/>
      <c r="O20" s="52"/>
      <c r="P20" s="52"/>
      <c r="Q20" s="52"/>
      <c r="R20" s="52"/>
      <c r="S20" s="52"/>
      <c r="T20" s="52"/>
      <c r="U20" s="17"/>
      <c r="V20" s="33"/>
      <c r="W20" s="33"/>
      <c r="X20" s="19"/>
      <c r="Y20" s="20"/>
      <c r="Z20" s="19"/>
      <c r="AA20" s="19"/>
      <c r="AB20" s="19"/>
      <c r="AC20" s="20"/>
      <c r="AD20" s="19"/>
      <c r="AE20" s="19"/>
      <c r="AF20" s="19"/>
      <c r="AG20" s="20"/>
      <c r="AH20" s="19"/>
      <c r="AI20" s="19"/>
      <c r="AJ20" s="21"/>
    </row>
    <row r="21" spans="1:36" ht="69.75" customHeight="1">
      <c r="A21" s="77"/>
      <c r="B21" s="78" t="str">
        <f>[1]Sheet1!A135</f>
        <v>04E27E066A010000</v>
      </c>
      <c r="C21" s="87" t="s">
        <v>79</v>
      </c>
      <c r="D21" s="85" t="s">
        <v>80</v>
      </c>
      <c r="E21" s="85" t="s">
        <v>81</v>
      </c>
      <c r="F21" s="27" t="s">
        <v>41</v>
      </c>
      <c r="G21" s="28">
        <v>1</v>
      </c>
      <c r="H21" s="35" t="s">
        <v>139</v>
      </c>
      <c r="I21" s="32"/>
      <c r="J21" s="32"/>
      <c r="K21" s="32"/>
      <c r="L21" s="32"/>
      <c r="M21" s="32"/>
      <c r="N21" s="32"/>
      <c r="O21" s="50">
        <f>[2]Sheet1!$C$26</f>
        <v>15000</v>
      </c>
      <c r="P21" s="50">
        <f>[2]Sheet1!$D$26</f>
        <v>15000</v>
      </c>
      <c r="Q21" s="50">
        <f>[2]Sheet1!$E$26</f>
        <v>0</v>
      </c>
      <c r="R21" s="50">
        <f>[2]Sheet1!$F$26</f>
        <v>0</v>
      </c>
      <c r="S21" s="50">
        <f>[2]Sheet1!$G$26</f>
        <v>3642.96</v>
      </c>
      <c r="T21" s="50">
        <f>[2]Sheet1!$H$26</f>
        <v>6086.53</v>
      </c>
      <c r="U21" s="17">
        <f t="shared" si="2"/>
        <v>0</v>
      </c>
      <c r="V21" s="33"/>
      <c r="W21" s="33"/>
      <c r="X21" s="19"/>
      <c r="Y21" s="20">
        <f t="shared" si="3"/>
        <v>0</v>
      </c>
      <c r="Z21" s="19"/>
      <c r="AA21" s="19"/>
      <c r="AB21" s="19"/>
      <c r="AC21" s="20">
        <f t="shared" si="4"/>
        <v>0.242864</v>
      </c>
      <c r="AD21" s="19"/>
      <c r="AE21" s="19"/>
      <c r="AF21" s="19"/>
      <c r="AG21" s="20">
        <f t="shared" si="5"/>
        <v>0.40576866666666667</v>
      </c>
      <c r="AH21" s="19"/>
      <c r="AI21" s="19"/>
      <c r="AJ21" s="21"/>
    </row>
    <row r="22" spans="1:36" ht="57.75" customHeight="1">
      <c r="A22" s="77"/>
      <c r="B22" s="79"/>
      <c r="C22" s="89"/>
      <c r="D22" s="85" t="s">
        <v>82</v>
      </c>
      <c r="E22" s="85" t="s">
        <v>83</v>
      </c>
      <c r="F22" s="27" t="s">
        <v>41</v>
      </c>
      <c r="G22" s="28">
        <v>1</v>
      </c>
      <c r="H22" s="35" t="s">
        <v>139</v>
      </c>
      <c r="I22" s="32"/>
      <c r="J22" s="32"/>
      <c r="K22" s="32"/>
      <c r="L22" s="32"/>
      <c r="M22" s="32"/>
      <c r="N22" s="32"/>
      <c r="O22" s="51"/>
      <c r="P22" s="51"/>
      <c r="Q22" s="51"/>
      <c r="R22" s="51"/>
      <c r="S22" s="51"/>
      <c r="T22" s="51"/>
      <c r="U22" s="17"/>
      <c r="V22" s="33"/>
      <c r="W22" s="33"/>
      <c r="X22" s="19"/>
      <c r="Y22" s="20"/>
      <c r="Z22" s="19"/>
      <c r="AA22" s="19"/>
      <c r="AB22" s="19"/>
      <c r="AC22" s="20"/>
      <c r="AD22" s="19"/>
      <c r="AE22" s="19"/>
      <c r="AF22" s="19"/>
      <c r="AG22" s="20"/>
      <c r="AH22" s="19"/>
      <c r="AI22" s="19"/>
      <c r="AJ22" s="21"/>
    </row>
    <row r="23" spans="1:36" ht="57.75" customHeight="1">
      <c r="A23" s="77"/>
      <c r="B23" s="80"/>
      <c r="C23" s="88"/>
      <c r="D23" s="85" t="s">
        <v>84</v>
      </c>
      <c r="E23" s="85" t="s">
        <v>85</v>
      </c>
      <c r="F23" s="27" t="s">
        <v>41</v>
      </c>
      <c r="G23" s="28">
        <v>1</v>
      </c>
      <c r="H23" s="35" t="s">
        <v>139</v>
      </c>
      <c r="I23" s="32"/>
      <c r="J23" s="32"/>
      <c r="K23" s="32"/>
      <c r="L23" s="32"/>
      <c r="M23" s="32"/>
      <c r="N23" s="32"/>
      <c r="O23" s="52"/>
      <c r="P23" s="52"/>
      <c r="Q23" s="52"/>
      <c r="R23" s="52"/>
      <c r="S23" s="52"/>
      <c r="T23" s="52"/>
      <c r="U23" s="17"/>
      <c r="V23" s="33"/>
      <c r="W23" s="33"/>
      <c r="X23" s="19"/>
      <c r="Y23" s="20"/>
      <c r="Z23" s="19"/>
      <c r="AA23" s="19"/>
      <c r="AB23" s="19"/>
      <c r="AC23" s="20"/>
      <c r="AD23" s="19"/>
      <c r="AE23" s="19"/>
      <c r="AF23" s="19"/>
      <c r="AG23" s="20"/>
      <c r="AH23" s="19"/>
      <c r="AI23" s="19"/>
      <c r="AJ23" s="21"/>
    </row>
    <row r="24" spans="1:36" ht="57.75" customHeight="1">
      <c r="A24" s="77"/>
      <c r="B24" s="24" t="str">
        <f>[1]Sheet1!A136</f>
        <v>04E27E066A020000</v>
      </c>
      <c r="C24" s="85" t="s">
        <v>86</v>
      </c>
      <c r="D24" s="86" t="s">
        <v>70</v>
      </c>
      <c r="E24" s="85" t="s">
        <v>87</v>
      </c>
      <c r="F24" s="27" t="s">
        <v>41</v>
      </c>
      <c r="G24" s="28">
        <v>1</v>
      </c>
      <c r="H24" s="35" t="s">
        <v>139</v>
      </c>
      <c r="I24" s="32"/>
      <c r="J24" s="32"/>
      <c r="K24" s="32"/>
      <c r="L24" s="32"/>
      <c r="M24" s="32"/>
      <c r="N24" s="32"/>
      <c r="O24" s="29">
        <f>[2]Sheet1!C27</f>
        <v>105000</v>
      </c>
      <c r="P24" s="29">
        <f>[2]Sheet1!D27</f>
        <v>80418</v>
      </c>
      <c r="Q24" s="29">
        <f>[2]Sheet1!E27</f>
        <v>9111.01</v>
      </c>
      <c r="R24" s="29">
        <f>[2]Sheet1!F27</f>
        <v>0</v>
      </c>
      <c r="S24" s="29">
        <f>[2]Sheet1!G27</f>
        <v>0</v>
      </c>
      <c r="T24" s="29">
        <f>[2]Sheet1!H27</f>
        <v>49837.36</v>
      </c>
      <c r="U24" s="17">
        <f t="shared" si="2"/>
        <v>8.6771523809523812E-2</v>
      </c>
      <c r="V24" s="33"/>
      <c r="W24" s="33"/>
      <c r="X24" s="19"/>
      <c r="Y24" s="20">
        <f t="shared" si="3"/>
        <v>0</v>
      </c>
      <c r="Z24" s="19"/>
      <c r="AA24" s="19"/>
      <c r="AB24" s="19"/>
      <c r="AC24" s="20">
        <f t="shared" si="4"/>
        <v>0</v>
      </c>
      <c r="AD24" s="19"/>
      <c r="AE24" s="19"/>
      <c r="AF24" s="19"/>
      <c r="AG24" s="20">
        <f t="shared" si="5"/>
        <v>0.47464152380952379</v>
      </c>
      <c r="AH24" s="19"/>
      <c r="AI24" s="19"/>
      <c r="AJ24" s="21"/>
    </row>
    <row r="25" spans="1:36" ht="57.75" customHeight="1">
      <c r="A25" s="77"/>
      <c r="B25" s="81" t="str">
        <f>[1]Sheet1!A137</f>
        <v>04E27E068A010000</v>
      </c>
      <c r="C25" s="90" t="s">
        <v>88</v>
      </c>
      <c r="D25" s="85" t="s">
        <v>89</v>
      </c>
      <c r="E25" s="85" t="s">
        <v>87</v>
      </c>
      <c r="F25" s="27" t="s">
        <v>41</v>
      </c>
      <c r="G25" s="28">
        <v>1</v>
      </c>
      <c r="H25" s="35" t="s">
        <v>139</v>
      </c>
      <c r="I25" s="32"/>
      <c r="J25" s="32"/>
      <c r="K25" s="32"/>
      <c r="L25" s="32"/>
      <c r="M25" s="32"/>
      <c r="N25" s="32"/>
      <c r="O25" s="50">
        <f>[2]Sheet1!C28</f>
        <v>582499.74</v>
      </c>
      <c r="P25" s="50">
        <f>[2]Sheet1!D28</f>
        <v>582499.74</v>
      </c>
      <c r="Q25" s="50">
        <f>[2]Sheet1!E28</f>
        <v>0</v>
      </c>
      <c r="R25" s="50">
        <f>[2]Sheet1!F28</f>
        <v>0</v>
      </c>
      <c r="S25" s="50">
        <f>[2]Sheet1!G28</f>
        <v>224195.34</v>
      </c>
      <c r="T25" s="50">
        <f>[2]Sheet1!H28</f>
        <v>738279.78</v>
      </c>
      <c r="U25" s="53">
        <f t="shared" si="2"/>
        <v>0</v>
      </c>
      <c r="V25" s="55"/>
      <c r="W25" s="55"/>
      <c r="X25" s="48"/>
      <c r="Y25" s="46">
        <f t="shared" si="3"/>
        <v>0</v>
      </c>
      <c r="Z25" s="48"/>
      <c r="AA25" s="48"/>
      <c r="AB25" s="19"/>
      <c r="AC25" s="20">
        <f t="shared" si="4"/>
        <v>0.38488487565676854</v>
      </c>
      <c r="AD25" s="19"/>
      <c r="AE25" s="19"/>
      <c r="AF25" s="19"/>
      <c r="AG25" s="20">
        <f t="shared" si="5"/>
        <v>1.2674336644339104</v>
      </c>
      <c r="AH25" s="19"/>
      <c r="AI25" s="19"/>
      <c r="AJ25" s="21"/>
    </row>
    <row r="26" spans="1:36" ht="82.5" customHeight="1">
      <c r="A26" s="77"/>
      <c r="B26" s="81"/>
      <c r="C26" s="90"/>
      <c r="D26" s="85" t="s">
        <v>90</v>
      </c>
      <c r="E26" s="85" t="s">
        <v>91</v>
      </c>
      <c r="F26" s="27" t="s">
        <v>41</v>
      </c>
      <c r="G26" s="28">
        <v>1</v>
      </c>
      <c r="H26" s="35" t="s">
        <v>139</v>
      </c>
      <c r="I26" s="32"/>
      <c r="J26" s="32"/>
      <c r="K26" s="32"/>
      <c r="L26" s="32"/>
      <c r="M26" s="32"/>
      <c r="N26" s="32"/>
      <c r="O26" s="52"/>
      <c r="P26" s="52"/>
      <c r="Q26" s="52"/>
      <c r="R26" s="52"/>
      <c r="S26" s="52"/>
      <c r="T26" s="52"/>
      <c r="U26" s="54"/>
      <c r="V26" s="56"/>
      <c r="W26" s="56"/>
      <c r="X26" s="49"/>
      <c r="Y26" s="47"/>
      <c r="Z26" s="49"/>
      <c r="AA26" s="49"/>
      <c r="AB26" s="19"/>
      <c r="AC26" s="20"/>
      <c r="AD26" s="19"/>
      <c r="AE26" s="19"/>
      <c r="AF26" s="19"/>
      <c r="AG26" s="20"/>
      <c r="AH26" s="19"/>
      <c r="AI26" s="19"/>
      <c r="AJ26" s="21"/>
    </row>
    <row r="27" spans="1:36" ht="33" customHeight="1">
      <c r="A27" s="77"/>
      <c r="B27" s="13" t="str">
        <f>[1]Sheet1!A138</f>
        <v>04E27E068A020000</v>
      </c>
      <c r="C27" s="85" t="s">
        <v>92</v>
      </c>
      <c r="D27" s="85" t="s">
        <v>93</v>
      </c>
      <c r="E27" s="85" t="s">
        <v>94</v>
      </c>
      <c r="F27" s="27" t="s">
        <v>41</v>
      </c>
      <c r="G27" s="28">
        <v>1</v>
      </c>
      <c r="H27" s="35" t="s">
        <v>139</v>
      </c>
      <c r="I27" s="32"/>
      <c r="J27" s="32"/>
      <c r="K27" s="32"/>
      <c r="L27" s="32"/>
      <c r="M27" s="32"/>
      <c r="N27" s="32"/>
      <c r="O27" s="29">
        <f>[2]Sheet1!C29</f>
        <v>100</v>
      </c>
      <c r="P27" s="29">
        <f>[2]Sheet1!D29</f>
        <v>234478.75</v>
      </c>
      <c r="Q27" s="29">
        <f>[2]Sheet1!E29</f>
        <v>0</v>
      </c>
      <c r="R27" s="29">
        <f>[2]Sheet1!F29</f>
        <v>0</v>
      </c>
      <c r="S27" s="29">
        <f>[2]Sheet1!G29</f>
        <v>0</v>
      </c>
      <c r="T27" s="29">
        <f>[2]Sheet1!H29</f>
        <v>234378.75</v>
      </c>
      <c r="U27" s="17">
        <f t="shared" ref="U27:U29" si="13">Q27/O27</f>
        <v>0</v>
      </c>
      <c r="V27" s="36"/>
      <c r="W27" s="36"/>
      <c r="X27" s="19"/>
      <c r="Y27" s="20">
        <f t="shared" ref="Y27:Y29" si="14">R27/O27</f>
        <v>0</v>
      </c>
      <c r="Z27" s="19"/>
      <c r="AA27" s="19"/>
      <c r="AB27" s="19"/>
      <c r="AC27" s="20">
        <f t="shared" ref="AC27:AC29" si="15">S27/O27</f>
        <v>0</v>
      </c>
      <c r="AD27" s="19"/>
      <c r="AE27" s="19"/>
      <c r="AF27" s="19"/>
      <c r="AG27" s="20">
        <f t="shared" ref="AG27:AG29" si="16">T27/O27</f>
        <v>2343.7874999999999</v>
      </c>
      <c r="AH27" s="19"/>
      <c r="AI27" s="19"/>
      <c r="AJ27" s="21"/>
    </row>
    <row r="28" spans="1:36" ht="82.5" customHeight="1">
      <c r="A28" s="77"/>
      <c r="B28" s="13" t="str">
        <f>[1]Sheet1!A139</f>
        <v>04E27E068A030000</v>
      </c>
      <c r="C28" s="85" t="s">
        <v>95</v>
      </c>
      <c r="D28" s="85" t="s">
        <v>96</v>
      </c>
      <c r="E28" s="91" t="s">
        <v>97</v>
      </c>
      <c r="F28" s="37" t="s">
        <v>41</v>
      </c>
      <c r="G28" s="38">
        <v>1</v>
      </c>
      <c r="H28" s="35" t="s">
        <v>139</v>
      </c>
      <c r="I28" s="32"/>
      <c r="J28" s="32"/>
      <c r="K28" s="32"/>
      <c r="L28" s="32"/>
      <c r="M28" s="32"/>
      <c r="N28" s="32"/>
      <c r="O28" s="29">
        <f>[2]Sheet1!C30</f>
        <v>100</v>
      </c>
      <c r="P28" s="29">
        <f>[2]Sheet1!D30</f>
        <v>100</v>
      </c>
      <c r="Q28" s="29">
        <f>[2]Sheet1!E30</f>
        <v>0</v>
      </c>
      <c r="R28" s="29">
        <f>[2]Sheet1!F30</f>
        <v>0</v>
      </c>
      <c r="S28" s="29">
        <f>[2]Sheet1!G30</f>
        <v>0</v>
      </c>
      <c r="T28" s="29">
        <f>[2]Sheet1!H30</f>
        <v>0</v>
      </c>
      <c r="U28" s="17">
        <f t="shared" si="13"/>
        <v>0</v>
      </c>
      <c r="V28" s="36"/>
      <c r="W28" s="36"/>
      <c r="X28" s="19"/>
      <c r="Y28" s="20">
        <f t="shared" si="14"/>
        <v>0</v>
      </c>
      <c r="Z28" s="19"/>
      <c r="AA28" s="19"/>
      <c r="AB28" s="19"/>
      <c r="AC28" s="20">
        <f t="shared" si="15"/>
        <v>0</v>
      </c>
      <c r="AD28" s="19"/>
      <c r="AE28" s="19"/>
      <c r="AF28" s="19"/>
      <c r="AG28" s="20">
        <f t="shared" si="16"/>
        <v>0</v>
      </c>
      <c r="AH28" s="19"/>
      <c r="AI28" s="19"/>
      <c r="AJ28" s="21"/>
    </row>
    <row r="29" spans="1:36" ht="46.5" customHeight="1">
      <c r="A29" s="77"/>
      <c r="B29" s="13" t="str">
        <f>[1]Sheet1!A140</f>
        <v>04E27G067A010000</v>
      </c>
      <c r="C29" s="85" t="s">
        <v>98</v>
      </c>
      <c r="D29" s="85" t="s">
        <v>99</v>
      </c>
      <c r="E29" s="85" t="s">
        <v>100</v>
      </c>
      <c r="F29" s="27" t="s">
        <v>41</v>
      </c>
      <c r="G29" s="28">
        <v>1</v>
      </c>
      <c r="H29" s="35" t="s">
        <v>139</v>
      </c>
      <c r="I29" s="32"/>
      <c r="J29" s="32"/>
      <c r="K29" s="32"/>
      <c r="L29" s="32"/>
      <c r="M29" s="32"/>
      <c r="N29" s="32"/>
      <c r="O29" s="29">
        <f>[2]Sheet1!C31</f>
        <v>438998.58</v>
      </c>
      <c r="P29" s="29">
        <f>[2]Sheet1!D31</f>
        <v>438998.58</v>
      </c>
      <c r="Q29" s="29">
        <f>[2]Sheet1!E31</f>
        <v>0</v>
      </c>
      <c r="R29" s="29">
        <f>[2]Sheet1!F31</f>
        <v>0</v>
      </c>
      <c r="S29" s="29">
        <f>[2]Sheet1!G31</f>
        <v>92599.09</v>
      </c>
      <c r="T29" s="29">
        <f>[2]Sheet1!H31</f>
        <v>207242.4</v>
      </c>
      <c r="U29" s="17">
        <f t="shared" si="13"/>
        <v>0</v>
      </c>
      <c r="V29" s="36"/>
      <c r="W29" s="36"/>
      <c r="X29" s="19"/>
      <c r="Y29" s="20">
        <f t="shared" si="14"/>
        <v>0</v>
      </c>
      <c r="Z29" s="19"/>
      <c r="AA29" s="19"/>
      <c r="AB29" s="19"/>
      <c r="AC29" s="20">
        <f t="shared" si="15"/>
        <v>0.21093255016906887</v>
      </c>
      <c r="AD29" s="19"/>
      <c r="AE29" s="19"/>
      <c r="AF29" s="19"/>
      <c r="AG29" s="20">
        <f t="shared" si="16"/>
        <v>0.47207988690988473</v>
      </c>
      <c r="AH29" s="19"/>
      <c r="AI29" s="19"/>
      <c r="AJ29" s="21"/>
    </row>
    <row r="30" spans="1:36" ht="46.5" customHeight="1">
      <c r="A30" s="77"/>
      <c r="B30" s="13"/>
      <c r="C30" s="85"/>
      <c r="D30" s="85" t="s">
        <v>101</v>
      </c>
      <c r="E30" s="85" t="s">
        <v>102</v>
      </c>
      <c r="F30" s="27" t="s">
        <v>41</v>
      </c>
      <c r="G30" s="28">
        <v>1</v>
      </c>
      <c r="H30" s="35" t="s">
        <v>139</v>
      </c>
      <c r="I30" s="32"/>
      <c r="J30" s="32"/>
      <c r="K30" s="32"/>
      <c r="L30" s="32"/>
      <c r="M30" s="32"/>
      <c r="N30" s="32"/>
      <c r="O30" s="29"/>
      <c r="P30" s="29"/>
      <c r="Q30" s="29"/>
      <c r="R30" s="29"/>
      <c r="S30" s="29"/>
      <c r="T30" s="29"/>
      <c r="U30" s="17"/>
      <c r="V30" s="18"/>
      <c r="W30" s="18"/>
      <c r="X30" s="19"/>
      <c r="Y30" s="20"/>
      <c r="Z30" s="19"/>
      <c r="AA30" s="19"/>
      <c r="AB30" s="19"/>
      <c r="AC30" s="20"/>
      <c r="AD30" s="19"/>
      <c r="AE30" s="19"/>
      <c r="AF30" s="19"/>
      <c r="AG30" s="20"/>
      <c r="AH30" s="19"/>
      <c r="AI30" s="19"/>
      <c r="AJ30" s="21"/>
    </row>
    <row r="31" spans="1:36" ht="46.5" customHeight="1">
      <c r="A31" s="77"/>
      <c r="B31" s="13" t="str">
        <f>[1]Sheet1!A141</f>
        <v>04E27G069A010000</v>
      </c>
      <c r="C31" s="85" t="s">
        <v>103</v>
      </c>
      <c r="D31" s="85" t="s">
        <v>104</v>
      </c>
      <c r="E31" s="91"/>
      <c r="F31" s="37"/>
      <c r="G31" s="38"/>
      <c r="H31" s="35" t="s">
        <v>139</v>
      </c>
      <c r="I31" s="32"/>
      <c r="J31" s="32"/>
      <c r="K31" s="32"/>
      <c r="L31" s="32"/>
      <c r="M31" s="32"/>
      <c r="N31" s="32"/>
      <c r="O31" s="29">
        <f>[2]Sheet1!C32</f>
        <v>807162.51</v>
      </c>
      <c r="P31" s="29">
        <f>[2]Sheet1!D32</f>
        <v>816860.15</v>
      </c>
      <c r="Q31" s="29">
        <f>[2]Sheet1!E32</f>
        <v>0</v>
      </c>
      <c r="R31" s="29">
        <f>[2]Sheet1!F32</f>
        <v>0</v>
      </c>
      <c r="S31" s="29">
        <f>[2]Sheet1!G32</f>
        <v>234060.39</v>
      </c>
      <c r="T31" s="29">
        <f>[2]Sheet1!H32</f>
        <v>434165.83</v>
      </c>
      <c r="U31" s="17">
        <f t="shared" ref="U31:U34" si="17">Q31/O31</f>
        <v>0</v>
      </c>
      <c r="V31" s="18"/>
      <c r="W31" s="18"/>
      <c r="X31" s="19"/>
      <c r="Y31" s="20">
        <f t="shared" ref="Y31:Y34" si="18">R31/O31</f>
        <v>0</v>
      </c>
      <c r="Z31" s="19"/>
      <c r="AA31" s="19"/>
      <c r="AB31" s="19"/>
      <c r="AC31" s="20">
        <f t="shared" ref="AC31:AC34" si="19">S31/O31</f>
        <v>0.28997926328367257</v>
      </c>
      <c r="AD31" s="19"/>
      <c r="AE31" s="19"/>
      <c r="AF31" s="19"/>
      <c r="AG31" s="20">
        <f t="shared" ref="AG31:AG34" si="20">T31/O31</f>
        <v>0.53789147119828451</v>
      </c>
      <c r="AH31" s="19"/>
      <c r="AI31" s="19"/>
      <c r="AJ31" s="21"/>
    </row>
    <row r="32" spans="1:36" ht="81" customHeight="1">
      <c r="A32" s="77"/>
      <c r="B32" s="13" t="str">
        <f>[1]Sheet1!A142</f>
        <v>04E27G069A020000</v>
      </c>
      <c r="C32" s="85" t="s">
        <v>105</v>
      </c>
      <c r="D32" s="85" t="s">
        <v>106</v>
      </c>
      <c r="E32" s="85" t="s">
        <v>107</v>
      </c>
      <c r="F32" s="27" t="s">
        <v>41</v>
      </c>
      <c r="G32" s="28">
        <v>1</v>
      </c>
      <c r="H32" s="35" t="s">
        <v>139</v>
      </c>
      <c r="I32" s="32"/>
      <c r="J32" s="32"/>
      <c r="K32" s="32"/>
      <c r="L32" s="32"/>
      <c r="M32" s="32"/>
      <c r="N32" s="32"/>
      <c r="O32" s="29">
        <f>[2]Sheet1!C33</f>
        <v>973520.49</v>
      </c>
      <c r="P32" s="29">
        <f>[2]Sheet1!D33</f>
        <v>882735.26</v>
      </c>
      <c r="Q32" s="29">
        <f>[2]Sheet1!E33</f>
        <v>0</v>
      </c>
      <c r="R32" s="29">
        <f>[2]Sheet1!F33</f>
        <v>0</v>
      </c>
      <c r="S32" s="29">
        <f>[2]Sheet1!G33</f>
        <v>435544.96</v>
      </c>
      <c r="T32" s="29">
        <f>[2]Sheet1!H33</f>
        <v>698475.61</v>
      </c>
      <c r="U32" s="17">
        <f t="shared" si="17"/>
        <v>0</v>
      </c>
      <c r="V32" s="18"/>
      <c r="W32" s="18"/>
      <c r="X32" s="19"/>
      <c r="Y32" s="20">
        <f t="shared" si="18"/>
        <v>0</v>
      </c>
      <c r="Z32" s="19"/>
      <c r="AA32" s="19"/>
      <c r="AB32" s="19"/>
      <c r="AC32" s="20">
        <f t="shared" si="19"/>
        <v>0.44739167225951249</v>
      </c>
      <c r="AD32" s="19"/>
      <c r="AE32" s="19"/>
      <c r="AF32" s="19"/>
      <c r="AG32" s="20">
        <f t="shared" si="20"/>
        <v>0.71747396914059813</v>
      </c>
      <c r="AH32" s="19"/>
      <c r="AI32" s="19"/>
      <c r="AJ32" s="21"/>
    </row>
    <row r="33" spans="1:36" ht="63.75">
      <c r="A33" s="77"/>
      <c r="B33" s="13" t="str">
        <f>[1]Sheet1!A143</f>
        <v>04E27G069A030000</v>
      </c>
      <c r="C33" s="85" t="s">
        <v>108</v>
      </c>
      <c r="D33" s="85" t="s">
        <v>109</v>
      </c>
      <c r="E33" s="91"/>
      <c r="F33" s="37"/>
      <c r="G33" s="38"/>
      <c r="H33" s="35"/>
      <c r="I33" s="32"/>
      <c r="J33" s="32"/>
      <c r="K33" s="32"/>
      <c r="L33" s="32"/>
      <c r="M33" s="32"/>
      <c r="N33" s="32"/>
      <c r="O33" s="29">
        <f>[2]Sheet1!C34</f>
        <v>309850.3</v>
      </c>
      <c r="P33" s="29">
        <f>[2]Sheet1!D34</f>
        <v>309850.3</v>
      </c>
      <c r="Q33" s="29">
        <f>[2]Sheet1!E34</f>
        <v>1500</v>
      </c>
      <c r="R33" s="29">
        <f>[2]Sheet1!F34</f>
        <v>0</v>
      </c>
      <c r="S33" s="29">
        <f>[2]Sheet1!G34</f>
        <v>195366.02</v>
      </c>
      <c r="T33" s="29">
        <f>[2]Sheet1!H34</f>
        <v>321327.67</v>
      </c>
      <c r="U33" s="17">
        <f t="shared" si="17"/>
        <v>4.8410474348419223E-3</v>
      </c>
      <c r="V33" s="18"/>
      <c r="W33" s="18"/>
      <c r="X33" s="19"/>
      <c r="Y33" s="20">
        <f t="shared" si="18"/>
        <v>0</v>
      </c>
      <c r="Z33" s="19"/>
      <c r="AA33" s="19"/>
      <c r="AB33" s="19"/>
      <c r="AC33" s="20">
        <f t="shared" si="19"/>
        <v>0.63051744665085041</v>
      </c>
      <c r="AD33" s="19"/>
      <c r="AE33" s="19"/>
      <c r="AF33" s="19"/>
      <c r="AG33" s="20">
        <f t="shared" si="20"/>
        <v>1.0370416617314877</v>
      </c>
      <c r="AH33" s="19"/>
      <c r="AI33" s="19"/>
      <c r="AJ33" s="21"/>
    </row>
    <row r="34" spans="1:36" ht="63.75">
      <c r="A34" s="77"/>
      <c r="B34" s="73" t="str">
        <f>[1]Sheet1!A144</f>
        <v>04E27G070A010000</v>
      </c>
      <c r="C34" s="87" t="s">
        <v>110</v>
      </c>
      <c r="D34" s="85" t="s">
        <v>111</v>
      </c>
      <c r="E34" s="85" t="s">
        <v>112</v>
      </c>
      <c r="F34" s="27" t="s">
        <v>41</v>
      </c>
      <c r="G34" s="28">
        <v>1</v>
      </c>
      <c r="H34" s="31" t="s">
        <v>139</v>
      </c>
      <c r="I34" s="32"/>
      <c r="J34" s="32"/>
      <c r="K34" s="32"/>
      <c r="L34" s="32"/>
      <c r="M34" s="32"/>
      <c r="N34" s="32"/>
      <c r="O34" s="50">
        <f>[2]Sheet1!C35</f>
        <v>6007048.0300000003</v>
      </c>
      <c r="P34" s="50">
        <f>[2]Sheet1!D35</f>
        <v>23733433.09</v>
      </c>
      <c r="Q34" s="50">
        <f>[2]Sheet1!E35</f>
        <v>14000</v>
      </c>
      <c r="R34" s="50">
        <f>[2]Sheet1!F35</f>
        <v>4118</v>
      </c>
      <c r="S34" s="50">
        <f>[2]Sheet1!G35</f>
        <v>13018600.25</v>
      </c>
      <c r="T34" s="50">
        <f>[2]Sheet1!H35</f>
        <v>10668845.08</v>
      </c>
      <c r="U34" s="17">
        <f t="shared" si="17"/>
        <v>2.3305956486583978E-3</v>
      </c>
      <c r="V34" s="18"/>
      <c r="W34" s="18"/>
      <c r="X34" s="19"/>
      <c r="Y34" s="20">
        <f t="shared" si="18"/>
        <v>6.8552806294109149E-4</v>
      </c>
      <c r="Z34" s="19"/>
      <c r="AA34" s="19"/>
      <c r="AB34" s="19"/>
      <c r="AC34" s="20">
        <f t="shared" si="19"/>
        <v>2.1672209353052234</v>
      </c>
      <c r="AD34" s="19"/>
      <c r="AE34" s="19"/>
      <c r="AF34" s="19"/>
      <c r="AG34" s="20">
        <f t="shared" si="20"/>
        <v>1.7760545656898967</v>
      </c>
      <c r="AH34" s="19"/>
      <c r="AI34" s="19"/>
      <c r="AJ34" s="21"/>
    </row>
    <row r="35" spans="1:36" ht="63.75">
      <c r="A35" s="77"/>
      <c r="B35" s="74"/>
      <c r="C35" s="89"/>
      <c r="D35" s="85" t="s">
        <v>113</v>
      </c>
      <c r="E35" s="85" t="s">
        <v>114</v>
      </c>
      <c r="F35" s="27" t="s">
        <v>41</v>
      </c>
      <c r="G35" s="28">
        <v>1</v>
      </c>
      <c r="H35" s="31" t="s">
        <v>139</v>
      </c>
      <c r="I35" s="32"/>
      <c r="J35" s="32"/>
      <c r="K35" s="32"/>
      <c r="L35" s="32"/>
      <c r="M35" s="32"/>
      <c r="N35" s="32"/>
      <c r="O35" s="51"/>
      <c r="P35" s="51"/>
      <c r="Q35" s="51"/>
      <c r="R35" s="51"/>
      <c r="S35" s="51"/>
      <c r="T35" s="51"/>
      <c r="U35" s="17"/>
      <c r="V35" s="18"/>
      <c r="W35" s="18"/>
      <c r="X35" s="19"/>
      <c r="Y35" s="20"/>
      <c r="Z35" s="19"/>
      <c r="AA35" s="19"/>
      <c r="AB35" s="19"/>
      <c r="AC35" s="20"/>
      <c r="AD35" s="19"/>
      <c r="AE35" s="19"/>
      <c r="AF35" s="19"/>
      <c r="AG35" s="20"/>
      <c r="AH35" s="19"/>
      <c r="AI35" s="19"/>
      <c r="AJ35" s="21"/>
    </row>
    <row r="36" spans="1:36" ht="25.5">
      <c r="A36" s="77"/>
      <c r="B36" s="75"/>
      <c r="C36" s="88"/>
      <c r="D36" s="85" t="s">
        <v>89</v>
      </c>
      <c r="E36" s="85" t="s">
        <v>115</v>
      </c>
      <c r="F36" s="27" t="s">
        <v>41</v>
      </c>
      <c r="G36" s="28">
        <v>1</v>
      </c>
      <c r="H36" s="31" t="s">
        <v>139</v>
      </c>
      <c r="I36" s="32"/>
      <c r="J36" s="32"/>
      <c r="K36" s="32"/>
      <c r="L36" s="32"/>
      <c r="M36" s="32"/>
      <c r="N36" s="32"/>
      <c r="O36" s="52"/>
      <c r="P36" s="52"/>
      <c r="Q36" s="52"/>
      <c r="R36" s="52"/>
      <c r="S36" s="52"/>
      <c r="T36" s="52"/>
      <c r="U36" s="17"/>
      <c r="V36" s="18"/>
      <c r="W36" s="18"/>
      <c r="X36" s="19"/>
      <c r="Y36" s="20"/>
      <c r="Z36" s="19"/>
      <c r="AA36" s="19"/>
      <c r="AB36" s="19"/>
      <c r="AC36" s="20"/>
      <c r="AD36" s="19"/>
      <c r="AE36" s="19"/>
      <c r="AF36" s="19"/>
      <c r="AG36" s="20"/>
      <c r="AH36" s="19"/>
      <c r="AI36" s="19"/>
      <c r="AJ36" s="21"/>
    </row>
    <row r="37" spans="1:36" ht="51">
      <c r="A37" s="77"/>
      <c r="B37" s="73" t="str">
        <f>[1]Sheet1!A145</f>
        <v>04E27G071A010000</v>
      </c>
      <c r="C37" s="87" t="s">
        <v>116</v>
      </c>
      <c r="D37" s="85" t="s">
        <v>117</v>
      </c>
      <c r="E37" s="85" t="s">
        <v>118</v>
      </c>
      <c r="F37" s="27" t="s">
        <v>41</v>
      </c>
      <c r="G37" s="12" t="s">
        <v>119</v>
      </c>
      <c r="H37" s="31" t="s">
        <v>139</v>
      </c>
      <c r="I37" s="32"/>
      <c r="J37" s="32"/>
      <c r="K37" s="32"/>
      <c r="L37" s="32"/>
      <c r="M37" s="32"/>
      <c r="N37" s="32"/>
      <c r="O37" s="50">
        <f>[2]Sheet1!C36</f>
        <v>722935.37</v>
      </c>
      <c r="P37" s="50">
        <f>[2]Sheet1!D36</f>
        <v>932055.37</v>
      </c>
      <c r="Q37" s="50">
        <f>[2]Sheet1!E36</f>
        <v>0</v>
      </c>
      <c r="R37" s="50">
        <f>[2]Sheet1!F36</f>
        <v>0</v>
      </c>
      <c r="S37" s="50">
        <f>[2]Sheet1!G36</f>
        <v>57910.11</v>
      </c>
      <c r="T37" s="50">
        <f>[2]Sheet1!H36</f>
        <v>633943.67000000004</v>
      </c>
      <c r="U37" s="17">
        <f t="shared" ref="U37" si="21">Q37/O37</f>
        <v>0</v>
      </c>
      <c r="V37" s="18"/>
      <c r="W37" s="18"/>
      <c r="X37" s="19"/>
      <c r="Y37" s="20">
        <f t="shared" ref="Y37" si="22">R37/O37</f>
        <v>0</v>
      </c>
      <c r="Z37" s="19"/>
      <c r="AA37" s="19"/>
      <c r="AB37" s="19"/>
      <c r="AC37" s="20">
        <f t="shared" ref="AC37" si="23">S37/O37</f>
        <v>8.0104131576796411E-2</v>
      </c>
      <c r="AD37" s="19"/>
      <c r="AE37" s="19"/>
      <c r="AF37" s="19"/>
      <c r="AG37" s="20">
        <f t="shared" ref="AG37" si="24">T37/O37</f>
        <v>0.87690227412721566</v>
      </c>
      <c r="AH37" s="19"/>
      <c r="AI37" s="19"/>
      <c r="AJ37" s="21"/>
    </row>
    <row r="38" spans="1:36" ht="38.25">
      <c r="A38" s="77"/>
      <c r="B38" s="74"/>
      <c r="C38" s="89"/>
      <c r="D38" s="92" t="s">
        <v>120</v>
      </c>
      <c r="E38" s="85" t="s">
        <v>121</v>
      </c>
      <c r="F38" s="27" t="s">
        <v>41</v>
      </c>
      <c r="G38" s="12" t="s">
        <v>119</v>
      </c>
      <c r="H38" s="31" t="s">
        <v>139</v>
      </c>
      <c r="I38" s="32"/>
      <c r="J38" s="32"/>
      <c r="K38" s="32"/>
      <c r="L38" s="32"/>
      <c r="M38" s="32"/>
      <c r="N38" s="32"/>
      <c r="O38" s="51"/>
      <c r="P38" s="51"/>
      <c r="Q38" s="51"/>
      <c r="R38" s="51"/>
      <c r="S38" s="51"/>
      <c r="T38" s="51"/>
      <c r="U38" s="17"/>
      <c r="V38" s="18"/>
      <c r="W38" s="18"/>
      <c r="X38" s="19"/>
      <c r="Y38" s="20"/>
      <c r="Z38" s="19"/>
      <c r="AA38" s="19"/>
      <c r="AB38" s="19"/>
      <c r="AC38" s="20"/>
      <c r="AD38" s="19"/>
      <c r="AE38" s="19"/>
      <c r="AF38" s="19"/>
      <c r="AG38" s="20"/>
      <c r="AH38" s="19"/>
      <c r="AI38" s="19"/>
      <c r="AJ38" s="21"/>
    </row>
    <row r="39" spans="1:36" ht="38.25">
      <c r="A39" s="77"/>
      <c r="B39" s="74"/>
      <c r="C39" s="89"/>
      <c r="D39" s="85" t="s">
        <v>122</v>
      </c>
      <c r="E39" s="85" t="s">
        <v>123</v>
      </c>
      <c r="F39" s="27" t="s">
        <v>41</v>
      </c>
      <c r="G39" s="12" t="s">
        <v>119</v>
      </c>
      <c r="H39" s="31" t="s">
        <v>139</v>
      </c>
      <c r="I39" s="32"/>
      <c r="J39" s="32"/>
      <c r="K39" s="32"/>
      <c r="L39" s="32"/>
      <c r="M39" s="32"/>
      <c r="N39" s="32"/>
      <c r="O39" s="51"/>
      <c r="P39" s="51"/>
      <c r="Q39" s="51"/>
      <c r="R39" s="51"/>
      <c r="S39" s="51"/>
      <c r="T39" s="51"/>
      <c r="U39" s="17"/>
      <c r="V39" s="18"/>
      <c r="W39" s="18"/>
      <c r="X39" s="19"/>
      <c r="Y39" s="20"/>
      <c r="Z39" s="19"/>
      <c r="AA39" s="19"/>
      <c r="AB39" s="19"/>
      <c r="AC39" s="20"/>
      <c r="AD39" s="19"/>
      <c r="AE39" s="19"/>
      <c r="AF39" s="19"/>
      <c r="AG39" s="20"/>
      <c r="AH39" s="19"/>
      <c r="AI39" s="19"/>
      <c r="AJ39" s="21"/>
    </row>
    <row r="40" spans="1:36" ht="38.25">
      <c r="A40" s="77"/>
      <c r="B40" s="74"/>
      <c r="C40" s="89"/>
      <c r="D40" s="85" t="s">
        <v>124</v>
      </c>
      <c r="E40" s="85" t="s">
        <v>125</v>
      </c>
      <c r="F40" s="27" t="s">
        <v>41</v>
      </c>
      <c r="G40" s="12" t="s">
        <v>119</v>
      </c>
      <c r="H40" s="31" t="s">
        <v>139</v>
      </c>
      <c r="I40" s="32"/>
      <c r="J40" s="32"/>
      <c r="K40" s="32"/>
      <c r="L40" s="32"/>
      <c r="M40" s="32"/>
      <c r="N40" s="32"/>
      <c r="O40" s="51"/>
      <c r="P40" s="51"/>
      <c r="Q40" s="51"/>
      <c r="R40" s="51"/>
      <c r="S40" s="51"/>
      <c r="T40" s="51"/>
      <c r="U40" s="17"/>
      <c r="V40" s="18"/>
      <c r="W40" s="18"/>
      <c r="X40" s="19"/>
      <c r="Y40" s="20"/>
      <c r="Z40" s="19"/>
      <c r="AA40" s="19"/>
      <c r="AB40" s="19"/>
      <c r="AC40" s="20"/>
      <c r="AD40" s="19"/>
      <c r="AE40" s="19"/>
      <c r="AF40" s="19"/>
      <c r="AG40" s="20"/>
      <c r="AH40" s="19"/>
      <c r="AI40" s="19"/>
      <c r="AJ40" s="21"/>
    </row>
    <row r="41" spans="1:36" ht="38.25">
      <c r="A41" s="77"/>
      <c r="B41" s="74"/>
      <c r="C41" s="89"/>
      <c r="D41" s="85" t="s">
        <v>126</v>
      </c>
      <c r="E41" s="85" t="s">
        <v>127</v>
      </c>
      <c r="F41" s="27" t="s">
        <v>41</v>
      </c>
      <c r="G41" s="12" t="s">
        <v>119</v>
      </c>
      <c r="H41" s="31" t="s">
        <v>139</v>
      </c>
      <c r="I41" s="32"/>
      <c r="J41" s="32"/>
      <c r="K41" s="32"/>
      <c r="L41" s="32"/>
      <c r="M41" s="32"/>
      <c r="N41" s="32"/>
      <c r="O41" s="51"/>
      <c r="P41" s="51"/>
      <c r="Q41" s="51"/>
      <c r="R41" s="51"/>
      <c r="S41" s="51"/>
      <c r="T41" s="51"/>
      <c r="U41" s="17"/>
      <c r="V41" s="18"/>
      <c r="W41" s="18"/>
      <c r="X41" s="19"/>
      <c r="Y41" s="20"/>
      <c r="Z41" s="19"/>
      <c r="AA41" s="19"/>
      <c r="AB41" s="19"/>
      <c r="AC41" s="20"/>
      <c r="AD41" s="19"/>
      <c r="AE41" s="19"/>
      <c r="AF41" s="19"/>
      <c r="AG41" s="20"/>
      <c r="AH41" s="19"/>
      <c r="AI41" s="19"/>
      <c r="AJ41" s="21"/>
    </row>
    <row r="42" spans="1:36" ht="38.25">
      <c r="A42" s="77"/>
      <c r="B42" s="75"/>
      <c r="C42" s="88"/>
      <c r="D42" s="85" t="s">
        <v>128</v>
      </c>
      <c r="E42" s="85" t="s">
        <v>129</v>
      </c>
      <c r="F42" s="27" t="s">
        <v>130</v>
      </c>
      <c r="G42" s="39">
        <v>459</v>
      </c>
      <c r="H42" s="31" t="s">
        <v>139</v>
      </c>
      <c r="I42" s="32"/>
      <c r="J42" s="32"/>
      <c r="K42" s="32"/>
      <c r="L42" s="32"/>
      <c r="M42" s="32"/>
      <c r="N42" s="32"/>
      <c r="O42" s="52"/>
      <c r="P42" s="52"/>
      <c r="Q42" s="52"/>
      <c r="R42" s="52"/>
      <c r="S42" s="52"/>
      <c r="T42" s="52"/>
      <c r="U42" s="17"/>
      <c r="V42" s="18"/>
      <c r="W42" s="18"/>
      <c r="X42" s="19"/>
      <c r="Y42" s="20"/>
      <c r="Z42" s="19"/>
      <c r="AA42" s="19"/>
      <c r="AB42" s="19"/>
      <c r="AC42" s="20"/>
      <c r="AD42" s="19"/>
      <c r="AE42" s="19"/>
      <c r="AF42" s="19"/>
      <c r="AG42" s="20"/>
      <c r="AH42" s="19"/>
      <c r="AI42" s="19"/>
      <c r="AJ42" s="21"/>
    </row>
    <row r="43" spans="1:36" ht="37.5" customHeight="1">
      <c r="A43" s="77"/>
      <c r="B43" s="13" t="str">
        <f>[1]Sheet1!A146</f>
        <v>04E27G071A020000</v>
      </c>
      <c r="C43" s="85" t="s">
        <v>131</v>
      </c>
      <c r="D43" s="85" t="s">
        <v>132</v>
      </c>
      <c r="E43" s="85" t="s">
        <v>133</v>
      </c>
      <c r="F43" s="27" t="s">
        <v>130</v>
      </c>
      <c r="G43" s="28" t="s">
        <v>134</v>
      </c>
      <c r="H43" s="31" t="s">
        <v>139</v>
      </c>
      <c r="I43" s="32"/>
      <c r="J43" s="32"/>
      <c r="K43" s="32"/>
      <c r="L43" s="32"/>
      <c r="M43" s="32"/>
      <c r="N43" s="32"/>
      <c r="O43" s="29">
        <f>[2]Sheet1!C37</f>
        <v>1097615.3400000001</v>
      </c>
      <c r="P43" s="29">
        <f>[2]Sheet1!D37</f>
        <v>1153855.3400000001</v>
      </c>
      <c r="Q43" s="29">
        <f>[2]Sheet1!E37</f>
        <v>0</v>
      </c>
      <c r="R43" s="29">
        <f>[2]Sheet1!F37</f>
        <v>0</v>
      </c>
      <c r="S43" s="29">
        <f>[2]Sheet1!G37</f>
        <v>286376.5</v>
      </c>
      <c r="T43" s="29">
        <f>[2]Sheet1!H37</f>
        <v>860638.3</v>
      </c>
      <c r="U43" s="17">
        <f t="shared" ref="U43" si="25">Q43/O43</f>
        <v>0</v>
      </c>
      <c r="V43" s="18"/>
      <c r="W43" s="18"/>
      <c r="X43" s="19"/>
      <c r="Y43" s="20">
        <f t="shared" ref="Y43" si="26">R43/O43</f>
        <v>0</v>
      </c>
      <c r="Z43" s="19"/>
      <c r="AA43" s="19"/>
      <c r="AB43" s="19"/>
      <c r="AC43" s="20">
        <f t="shared" ref="AC43" si="27">S43/O43</f>
        <v>0.26090788782161151</v>
      </c>
      <c r="AD43" s="19"/>
      <c r="AE43" s="19"/>
      <c r="AF43" s="19"/>
      <c r="AG43" s="20">
        <f t="shared" ref="AG43" si="28">T43/O43</f>
        <v>0.7840982798217816</v>
      </c>
      <c r="AH43" s="19"/>
      <c r="AI43" s="19"/>
      <c r="AJ43" s="21"/>
    </row>
    <row r="44" spans="1:36" ht="37.5" customHeight="1">
      <c r="A44" s="77"/>
      <c r="B44" s="13" t="str">
        <f>[1]Sheet1!A147</f>
        <v>04E27G071A030000</v>
      </c>
      <c r="C44" s="85" t="s">
        <v>135</v>
      </c>
      <c r="D44" s="85" t="s">
        <v>70</v>
      </c>
      <c r="E44" s="85" t="s">
        <v>136</v>
      </c>
      <c r="F44" s="37" t="s">
        <v>137</v>
      </c>
      <c r="G44" s="38">
        <v>1</v>
      </c>
      <c r="H44" s="31" t="s">
        <v>139</v>
      </c>
      <c r="I44" s="32"/>
      <c r="J44" s="32"/>
      <c r="K44" s="32"/>
      <c r="L44" s="32"/>
      <c r="M44" s="32"/>
      <c r="N44" s="32"/>
      <c r="O44" s="29">
        <f>[2]Sheet1!C38</f>
        <v>12499.98</v>
      </c>
      <c r="P44" s="29">
        <f>[2]Sheet1!D38</f>
        <v>12499.98</v>
      </c>
      <c r="Q44" s="29">
        <f>[2]Sheet1!E38</f>
        <v>0</v>
      </c>
      <c r="R44" s="29">
        <f>[2]Sheet1!F38</f>
        <v>0</v>
      </c>
      <c r="S44" s="29">
        <f>[2]Sheet1!G38</f>
        <v>0</v>
      </c>
      <c r="T44" s="29">
        <f>[2]Sheet1!H38</f>
        <v>6973.2</v>
      </c>
      <c r="U44" s="17">
        <f t="shared" si="2"/>
        <v>0</v>
      </c>
      <c r="V44" s="18"/>
      <c r="W44" s="18"/>
      <c r="X44" s="19"/>
      <c r="Y44" s="20">
        <f t="shared" si="3"/>
        <v>0</v>
      </c>
      <c r="Z44" s="19"/>
      <c r="AA44" s="19"/>
      <c r="AB44" s="19"/>
      <c r="AC44" s="20">
        <f t="shared" si="4"/>
        <v>0</v>
      </c>
      <c r="AD44" s="19"/>
      <c r="AE44" s="19"/>
      <c r="AF44" s="19"/>
      <c r="AG44" s="20">
        <f t="shared" si="5"/>
        <v>0.55785689257102811</v>
      </c>
      <c r="AH44" s="19"/>
      <c r="AI44" s="19"/>
      <c r="AJ44" s="21"/>
    </row>
    <row r="45" spans="1:36">
      <c r="A45" s="40"/>
      <c r="B45" s="40"/>
      <c r="C45" s="40"/>
      <c r="D45" s="40"/>
      <c r="E45" s="40"/>
      <c r="F45" s="41"/>
      <c r="G45" s="40"/>
      <c r="H45" s="40"/>
      <c r="I45" s="40"/>
      <c r="J45" s="40"/>
      <c r="K45" s="40"/>
      <c r="L45" s="40"/>
      <c r="M45" s="40"/>
      <c r="N45" s="40"/>
      <c r="O45" s="42"/>
      <c r="P45" s="42"/>
      <c r="Q45" s="42"/>
      <c r="R45" s="42"/>
      <c r="S45" s="42"/>
      <c r="T45" s="42"/>
      <c r="U45" s="42"/>
      <c r="V45" s="42"/>
      <c r="W45" s="42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6">
      <c r="A46" s="40"/>
      <c r="F46"/>
      <c r="K46" s="40"/>
      <c r="L46" s="40"/>
      <c r="M46" s="40"/>
      <c r="N46" s="40"/>
      <c r="O46" s="42"/>
      <c r="P46" s="42"/>
      <c r="Q46" s="42"/>
      <c r="R46" s="42"/>
      <c r="S46" s="43"/>
      <c r="T46" s="42"/>
      <c r="U46" s="42"/>
      <c r="V46" s="42"/>
      <c r="W46" s="42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</row>
    <row r="47" spans="1:36">
      <c r="A47" s="40"/>
      <c r="B47" s="40"/>
      <c r="C47" s="40"/>
      <c r="D47" s="40"/>
      <c r="E47" s="40"/>
      <c r="F47" s="41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</row>
    <row r="48" spans="1:36">
      <c r="A48" s="40"/>
      <c r="B48" s="40"/>
      <c r="C48" s="40"/>
      <c r="D48" s="40"/>
      <c r="E48" s="40"/>
      <c r="F48" s="41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</row>
    <row r="49" spans="1:23">
      <c r="A49" s="40"/>
      <c r="B49" s="40"/>
      <c r="C49" s="40"/>
      <c r="D49" s="40"/>
      <c r="E49" s="40"/>
      <c r="F49" s="41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</row>
    <row r="50" spans="1:23">
      <c r="A50" s="40"/>
      <c r="B50" s="40"/>
      <c r="C50" s="40"/>
      <c r="D50" s="40"/>
      <c r="E50" s="40"/>
      <c r="F50" s="41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</row>
    <row r="51" spans="1:23">
      <c r="A51" s="40"/>
      <c r="B51" s="40"/>
      <c r="C51" s="40"/>
      <c r="D51" s="40"/>
      <c r="E51" s="40"/>
      <c r="F51" s="41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</row>
    <row r="52" spans="1:23">
      <c r="A52" s="40"/>
      <c r="B52" s="40"/>
      <c r="C52" s="40"/>
      <c r="D52" s="40"/>
      <c r="E52" s="40"/>
      <c r="F52" s="41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</row>
    <row r="53" spans="1:23">
      <c r="A53" s="40"/>
      <c r="B53" s="40"/>
      <c r="C53" s="40"/>
      <c r="D53" s="40"/>
      <c r="E53" s="40"/>
      <c r="F53" s="41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</row>
    <row r="54" spans="1:23">
      <c r="A54" s="40"/>
      <c r="B54" s="40"/>
      <c r="C54" s="40"/>
      <c r="D54" s="40"/>
      <c r="E54" s="40"/>
      <c r="F54" s="41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</row>
    <row r="57" spans="1:23" ht="18.75">
      <c r="A57" s="44" t="s">
        <v>138</v>
      </c>
    </row>
  </sheetData>
  <mergeCells count="76">
    <mergeCell ref="C37:C42"/>
    <mergeCell ref="A12:A18"/>
    <mergeCell ref="A19:A44"/>
    <mergeCell ref="C19:C20"/>
    <mergeCell ref="B21:B23"/>
    <mergeCell ref="C21:C23"/>
    <mergeCell ref="B25:B26"/>
    <mergeCell ref="C25:C26"/>
    <mergeCell ref="B34:B36"/>
    <mergeCell ref="C34:C36"/>
    <mergeCell ref="B37:B42"/>
    <mergeCell ref="AG8:AJ8"/>
    <mergeCell ref="M8:M9"/>
    <mergeCell ref="N8:N9"/>
    <mergeCell ref="O8:O9"/>
    <mergeCell ref="P8:P9"/>
    <mergeCell ref="Q8:Q9"/>
    <mergeCell ref="R8:R9"/>
    <mergeCell ref="S8:S9"/>
    <mergeCell ref="T8:T9"/>
    <mergeCell ref="U8:X8"/>
    <mergeCell ref="Y8:AB8"/>
    <mergeCell ref="AC8:AF8"/>
    <mergeCell ref="L8:L9"/>
    <mergeCell ref="D1:AF1"/>
    <mergeCell ref="AG1:AJ6"/>
    <mergeCell ref="D2:AF2"/>
    <mergeCell ref="A7:A9"/>
    <mergeCell ref="B7:G7"/>
    <mergeCell ref="H7:N7"/>
    <mergeCell ref="O7:T7"/>
    <mergeCell ref="U7:AJ7"/>
    <mergeCell ref="B8:B9"/>
    <mergeCell ref="C8:C9"/>
    <mergeCell ref="D8:D9"/>
    <mergeCell ref="E8:E9"/>
    <mergeCell ref="F8:F9"/>
    <mergeCell ref="G8:G9"/>
    <mergeCell ref="H8:K8"/>
    <mergeCell ref="T19:T20"/>
    <mergeCell ref="O21:O23"/>
    <mergeCell ref="P21:P23"/>
    <mergeCell ref="Q21:Q23"/>
    <mergeCell ref="R21:R23"/>
    <mergeCell ref="S21:S23"/>
    <mergeCell ref="T21:T23"/>
    <mergeCell ref="O19:O20"/>
    <mergeCell ref="P19:P20"/>
    <mergeCell ref="Q19:Q20"/>
    <mergeCell ref="R19:R20"/>
    <mergeCell ref="S19:S20"/>
    <mergeCell ref="U25:U26"/>
    <mergeCell ref="V25:V26"/>
    <mergeCell ref="W25:W26"/>
    <mergeCell ref="X25:X26"/>
    <mergeCell ref="O25:O26"/>
    <mergeCell ref="P25:P26"/>
    <mergeCell ref="Q25:Q26"/>
    <mergeCell ref="R25:R26"/>
    <mergeCell ref="S25:S26"/>
    <mergeCell ref="Y25:Y26"/>
    <mergeCell ref="Z25:Z26"/>
    <mergeCell ref="AA25:AA26"/>
    <mergeCell ref="O37:O42"/>
    <mergeCell ref="P37:P42"/>
    <mergeCell ref="Q37:Q42"/>
    <mergeCell ref="R37:R42"/>
    <mergeCell ref="S37:S42"/>
    <mergeCell ref="T37:T42"/>
    <mergeCell ref="O34:O36"/>
    <mergeCell ref="P34:P36"/>
    <mergeCell ref="Q34:Q36"/>
    <mergeCell ref="R34:R36"/>
    <mergeCell ref="S34:S36"/>
    <mergeCell ref="T34:T36"/>
    <mergeCell ref="T25:T26"/>
  </mergeCells>
  <pageMargins left="0.55118110236220474" right="0.35433070866141736" top="0.74803149606299213" bottom="0.74803149606299213" header="0.31496062992125984" footer="0.31496062992125984"/>
  <pageSetup paperSize="5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02 AFF</vt:lpstr>
      <vt:lpstr>'02 AFF'!Títulos_a_imprimir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</dc:creator>
  <cp:lastModifiedBy>Mayra</cp:lastModifiedBy>
  <cp:lastPrinted>2014-06-16T17:26:21Z</cp:lastPrinted>
  <dcterms:created xsi:type="dcterms:W3CDTF">2014-05-06T16:49:07Z</dcterms:created>
  <dcterms:modified xsi:type="dcterms:W3CDTF">2014-06-16T17:26:31Z</dcterms:modified>
</cp:coreProperties>
</file>